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flavio/Documents/Flavio Docs/ICGE/_Pesquisa Variáveis Estatísticas/Planilhas de Autopesquisa/"/>
    </mc:Choice>
  </mc:AlternateContent>
  <xr:revisionPtr revIDLastSave="0" documentId="13_ncr:1_{21ECF3B1-C8DE-8149-84CF-82B93D2375DE}" xr6:coauthVersionLast="47" xr6:coauthVersionMax="47" xr10:uidLastSave="{00000000-0000-0000-0000-000000000000}"/>
  <bookViews>
    <workbookView xWindow="-34980" yWindow="1980" windowWidth="30720" windowHeight="18640" tabRatio="717" xr2:uid="{00000000-000D-0000-FFFF-FFFF00000000}"/>
  </bookViews>
  <sheets>
    <sheet name="Orientações" sheetId="1" r:id="rId1"/>
    <sheet name="Lista 200 Trafores" sheetId="2" r:id="rId2"/>
    <sheet name="Questionamentos" sheetId="7" r:id="rId3"/>
    <sheet name="20 Trafores" sheetId="3" r:id="rId4"/>
    <sheet name="Realizações" sheetId="4" r:id="rId5"/>
    <sheet name="Realizações na CCCI" sheetId="8" r:id="rId6"/>
    <sheet name="Crises" sheetId="5" r:id="rId7"/>
    <sheet name="Ranking" sheetId="6" r:id="rId8"/>
  </sheets>
  <definedNames>
    <definedName name="_xlnm.Print_Area" localSheetId="1">'Lista 200 Trafores'!$B$9:$I$79</definedName>
    <definedName name="Lista5">'20 Trafores'!$C$11:$C$29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8" i="6" l="1"/>
  <c r="E28" i="6"/>
  <c r="D27" i="6"/>
  <c r="D26" i="6"/>
  <c r="D25" i="6"/>
  <c r="D24" i="6"/>
  <c r="E24" i="6"/>
  <c r="D23" i="6"/>
  <c r="E23" i="6"/>
  <c r="D22" i="6"/>
  <c r="D21" i="6"/>
  <c r="D20" i="6"/>
  <c r="E20" i="6"/>
  <c r="E21" i="6"/>
  <c r="D19" i="6"/>
  <c r="E26" i="6"/>
  <c r="F28" i="6"/>
  <c r="F27" i="6"/>
  <c r="G27" i="6"/>
  <c r="F26" i="6"/>
  <c r="G26" i="6"/>
  <c r="F25" i="6"/>
  <c r="G25" i="6"/>
  <c r="F24" i="6"/>
  <c r="F23" i="6"/>
  <c r="G23" i="6"/>
  <c r="F22" i="6"/>
  <c r="F21" i="6"/>
  <c r="G21" i="6"/>
  <c r="F20" i="6"/>
  <c r="F19" i="6"/>
  <c r="G19" i="6"/>
  <c r="G28" i="6"/>
  <c r="G24" i="6"/>
  <c r="G20" i="6"/>
  <c r="E25" i="6"/>
  <c r="D11" i="6"/>
  <c r="D12" i="6"/>
  <c r="E22" i="6"/>
  <c r="E27" i="6"/>
  <c r="C28" i="6"/>
  <c r="C27" i="6"/>
  <c r="C26" i="6"/>
  <c r="C25" i="6"/>
  <c r="C24" i="6"/>
  <c r="C23" i="6"/>
  <c r="C22" i="6"/>
  <c r="C21" i="6"/>
  <c r="C20" i="6"/>
  <c r="C19" i="6"/>
  <c r="D14" i="6"/>
  <c r="G22" i="6"/>
  <c r="H19" i="6"/>
  <c r="I19" i="6"/>
  <c r="E19" i="6"/>
  <c r="H21" i="6"/>
  <c r="I21" i="6"/>
  <c r="H25" i="6"/>
  <c r="I25" i="6"/>
  <c r="H20" i="6"/>
  <c r="I20" i="6"/>
  <c r="H24" i="6"/>
  <c r="I24" i="6"/>
  <c r="H28" i="6"/>
  <c r="I28" i="6"/>
  <c r="H23" i="6"/>
  <c r="I23" i="6"/>
  <c r="H27" i="6"/>
  <c r="I27" i="6"/>
  <c r="H22" i="6"/>
  <c r="I22" i="6"/>
  <c r="H26" i="6"/>
  <c r="I26" i="6"/>
  <c r="F78" i="2"/>
  <c r="F70" i="2"/>
  <c r="F72" i="2"/>
  <c r="F74" i="2"/>
  <c r="F76" i="2"/>
  <c r="D10" i="6"/>
  <c r="E10" i="6"/>
  <c r="F10" i="6"/>
  <c r="F11" i="6"/>
  <c r="F12" i="6"/>
  <c r="G12" i="6"/>
  <c r="D13" i="6"/>
  <c r="E13" i="6"/>
  <c r="F13" i="6"/>
  <c r="G13" i="6"/>
  <c r="F14" i="6"/>
  <c r="H14" i="6"/>
  <c r="I14" i="6"/>
  <c r="D15" i="6"/>
  <c r="F15" i="6"/>
  <c r="G15" i="6"/>
  <c r="D16" i="6"/>
  <c r="F16" i="6"/>
  <c r="G16" i="6"/>
  <c r="D17" i="6"/>
  <c r="E17" i="6"/>
  <c r="F17" i="6"/>
  <c r="G17" i="6"/>
  <c r="D18" i="6"/>
  <c r="F18" i="6"/>
  <c r="G18" i="6"/>
  <c r="D9" i="6"/>
  <c r="F9" i="6"/>
  <c r="G9" i="6"/>
  <c r="E16" i="6"/>
  <c r="C10" i="6"/>
  <c r="C11" i="6"/>
  <c r="C12" i="6"/>
  <c r="C13" i="6"/>
  <c r="C14" i="6"/>
  <c r="C15" i="6"/>
  <c r="C16" i="6"/>
  <c r="C17" i="6"/>
  <c r="C18" i="6"/>
  <c r="C9" i="6"/>
  <c r="H78" i="2"/>
  <c r="H76" i="2"/>
  <c r="H70" i="2"/>
  <c r="H15" i="2"/>
  <c r="H74" i="2"/>
  <c r="H72" i="2"/>
  <c r="H9" i="6"/>
  <c r="I9" i="6"/>
  <c r="H15" i="6"/>
  <c r="I15" i="6"/>
  <c r="G11" i="6"/>
  <c r="H11" i="6"/>
  <c r="G14" i="6"/>
  <c r="G10" i="6"/>
  <c r="H18" i="6"/>
  <c r="I18" i="6"/>
  <c r="H16" i="6"/>
  <c r="I16" i="6"/>
  <c r="H12" i="6"/>
  <c r="I12" i="6"/>
  <c r="I11" i="6"/>
  <c r="E12" i="6"/>
  <c r="E9" i="6"/>
  <c r="E15" i="6"/>
  <c r="E11" i="6"/>
  <c r="E18" i="6"/>
  <c r="E14" i="6"/>
  <c r="H17" i="6"/>
  <c r="I17" i="6"/>
  <c r="H13" i="6"/>
  <c r="I13" i="6"/>
  <c r="H10" i="6"/>
  <c r="I1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Flávio Buononato</author>
  </authors>
  <commentList>
    <comment ref="C16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Informar o percentual.
</t>
        </r>
      </text>
    </comment>
    <comment ref="B18" authorId="0" shapeId="0" xr:uid="{00000000-0006-0000-0100-000002000000}">
      <text>
        <r>
          <rPr>
            <b/>
            <sz val="9"/>
            <color indexed="81"/>
            <rFont val="Calibri"/>
            <family val="2"/>
          </rPr>
          <t>Abjuração, abstinência, renúncia, altruísmo, dedicação, sacrifício</t>
        </r>
      </text>
    </comment>
    <comment ref="F19" authorId="0" shapeId="0" xr:uid="{00000000-0006-0000-0100-000003000000}">
      <text>
        <r>
          <rPr>
            <b/>
            <sz val="9"/>
            <color indexed="81"/>
            <rFont val="Calibri"/>
            <family val="2"/>
          </rPr>
          <t>Autenticidade, veracidade</t>
        </r>
      </text>
    </comment>
    <comment ref="H19" authorId="0" shapeId="0" xr:uid="{00000000-0006-0000-0100-000004000000}">
      <text>
        <r>
          <rPr>
            <b/>
            <sz val="9"/>
            <color indexed="81"/>
            <rFont val="Calibri"/>
            <family val="2"/>
          </rPr>
          <t xml:space="preserve">Obstinação, resistência, perseverança </t>
        </r>
      </text>
    </comment>
    <comment ref="B21" authorId="0" shapeId="0" xr:uid="{00000000-0006-0000-0100-000005000000}">
      <text>
        <r>
          <rPr>
            <b/>
            <sz val="9"/>
            <color indexed="81"/>
            <rFont val="Calibri"/>
            <family val="2"/>
          </rPr>
          <t>Agudeza, sagacidade</t>
        </r>
      </text>
    </comment>
    <comment ref="D21" authorId="0" shapeId="0" xr:uid="{00000000-0006-0000-0100-000006000000}">
      <text>
        <r>
          <rPr>
            <b/>
            <sz val="9"/>
            <color indexed="81"/>
            <rFont val="Calibri"/>
            <family val="2"/>
          </rPr>
          <t>Universal, global, internacional, cidadão do mundo</t>
        </r>
      </text>
    </comment>
    <comment ref="D22" authorId="0" shapeId="0" xr:uid="{00000000-0006-0000-0100-000007000000}">
      <text>
        <r>
          <rPr>
            <b/>
            <sz val="9"/>
            <color indexed="81"/>
            <rFont val="Calibri"/>
            <family val="2"/>
          </rPr>
          <t>Confiabilidade, fidedignidade, insuspeição</t>
        </r>
      </text>
    </comment>
    <comment ref="F22" authorId="0" shapeId="0" xr:uid="{00000000-0006-0000-0100-000008000000}">
      <text>
        <r>
          <rPr>
            <b/>
            <sz val="9"/>
            <color indexed="81"/>
            <rFont val="Calibri"/>
            <family val="2"/>
          </rPr>
          <t>Entendimento, concordância, conciliação</t>
        </r>
      </text>
    </comment>
    <comment ref="B23" authorId="0" shapeId="0" xr:uid="{00000000-0006-0000-0100-000009000000}">
      <text>
        <r>
          <rPr>
            <b/>
            <sz val="9"/>
            <color indexed="81"/>
            <rFont val="Calibri"/>
            <family val="2"/>
          </rPr>
          <t>Educação, amabilidade, ternura, lhaneza</t>
        </r>
      </text>
    </comment>
    <comment ref="D24" authorId="0" shapeId="0" xr:uid="{00000000-0006-0000-0100-00000A000000}">
      <text>
        <r>
          <rPr>
            <b/>
            <sz val="9"/>
            <color indexed="81"/>
            <rFont val="Calibri"/>
            <family val="2"/>
          </rPr>
          <t xml:space="preserve">Discernimento, sensatez, fundamento, método </t>
        </r>
      </text>
    </comment>
    <comment ref="B25" authorId="0" shapeId="0" xr:uid="{00000000-0006-0000-0100-00000B000000}">
      <text>
        <r>
          <rPr>
            <b/>
            <sz val="9"/>
            <color indexed="81"/>
            <rFont val="Calibri"/>
            <family val="2"/>
          </rPr>
          <t>Esforço, perseverança, constância, aplicação, empenho</t>
        </r>
      </text>
    </comment>
    <comment ref="B26" authorId="0" shapeId="0" xr:uid="{00000000-0006-0000-0100-00000C000000}">
      <text>
        <r>
          <rPr>
            <b/>
            <sz val="9"/>
            <color indexed="81"/>
            <rFont val="Calibri"/>
            <family val="2"/>
          </rPr>
          <t>Acumulação, agregação, associação</t>
        </r>
      </text>
    </comment>
    <comment ref="F26" authorId="0" shapeId="0" xr:uid="{00000000-0006-0000-0100-00000D000000}">
      <text>
        <r>
          <rPr>
            <b/>
            <sz val="9"/>
            <color indexed="81"/>
            <rFont val="Calibri"/>
            <family val="2"/>
          </rPr>
          <t>Integridade, caráter, virtude, brio, honradez</t>
        </r>
      </text>
    </comment>
    <comment ref="B29" authorId="0" shapeId="0" xr:uid="{00000000-0006-0000-0100-00000E000000}">
      <text>
        <r>
          <rPr>
            <b/>
            <sz val="9"/>
            <color indexed="81"/>
            <rFont val="Calibri"/>
            <family val="2"/>
          </rPr>
          <t>Entrega, filantropia, caridade, bondade, desapego, abnegação</t>
        </r>
      </text>
    </comment>
    <comment ref="F29" authorId="0" shapeId="0" xr:uid="{00000000-0006-0000-0100-00000F000000}">
      <text>
        <r>
          <rPr>
            <b/>
            <sz val="9"/>
            <color indexed="81"/>
            <rFont val="Calibri"/>
            <family val="2"/>
          </rPr>
          <t xml:space="preserve">Confiabilidade, lealdade, retidão </t>
        </r>
      </text>
    </comment>
    <comment ref="B30" authorId="0" shapeId="0" xr:uid="{00000000-0006-0000-0100-000010000000}">
      <text>
        <r>
          <rPr>
            <b/>
            <sz val="9"/>
            <color indexed="81"/>
            <rFont val="Calibri"/>
            <family val="2"/>
          </rPr>
          <t>Simpatia, estima, benquerença, coleguismo, companheirismo</t>
        </r>
      </text>
    </comment>
    <comment ref="H31" authorId="0" shapeId="0" xr:uid="{00000000-0006-0000-0100-000011000000}">
      <text>
        <r>
          <rPr>
            <b/>
            <sz val="9"/>
            <color indexed="81"/>
            <rFont val="Calibri"/>
            <family val="2"/>
          </rPr>
          <t>Cuidadoso, prestativo, solícito</t>
        </r>
      </text>
    </comment>
    <comment ref="B32" authorId="0" shapeId="0" xr:uid="{00000000-0006-0000-0100-000012000000}">
      <text>
        <r>
          <rPr>
            <b/>
            <sz val="9"/>
            <color indexed="81"/>
            <rFont val="Calibri"/>
            <family val="2"/>
          </rPr>
          <t>Minucioso, pormenorizado, extensivo, profundo</t>
        </r>
      </text>
    </comment>
    <comment ref="H33" authorId="0" shapeId="0" xr:uid="{00000000-0006-0000-0100-000013000000}">
      <text>
        <r>
          <rPr>
            <b/>
            <sz val="9"/>
            <color indexed="81"/>
            <rFont val="Calibri"/>
            <family val="2"/>
          </rPr>
          <t>Brio, decoro, dignidade, integridade, honradez</t>
        </r>
      </text>
    </comment>
    <comment ref="B35" authorId="0" shapeId="0" xr:uid="{00000000-0006-0000-0100-000014000000}">
      <text>
        <r>
          <rPr>
            <b/>
            <sz val="9"/>
            <color indexed="81"/>
            <rFont val="Calibri"/>
            <family val="2"/>
          </rPr>
          <t>Agudeza, astúcia, esperteza, sagacidade, solércia</t>
        </r>
      </text>
    </comment>
    <comment ref="D35" authorId="0" shapeId="0" xr:uid="{00000000-0006-0000-0100-000015000000}">
      <text>
        <r>
          <rPr>
            <b/>
            <sz val="9"/>
            <color indexed="81"/>
            <rFont val="Calibri"/>
            <family val="2"/>
          </rPr>
          <t>Compostura, decência, integridade, brio, virtude</t>
        </r>
      </text>
    </comment>
    <comment ref="F36" authorId="0" shapeId="0" xr:uid="{00000000-0006-0000-0100-000016000000}">
      <text>
        <r>
          <rPr>
            <b/>
            <sz val="9"/>
            <color indexed="81"/>
            <rFont val="Calibri"/>
            <family val="2"/>
          </rPr>
          <t>Plenitude, integridade, totalidade</t>
        </r>
      </text>
    </comment>
    <comment ref="H36" authorId="0" shapeId="0" xr:uid="{00000000-0006-0000-0100-000017000000}">
      <text>
        <r>
          <rPr>
            <b/>
            <sz val="9"/>
            <color indexed="81"/>
            <rFont val="Calibri"/>
            <family val="2"/>
          </rPr>
          <t>Panorama, horizonte, cenário, prospecto</t>
        </r>
      </text>
    </comment>
    <comment ref="B39" authorId="0" shapeId="0" xr:uid="{00000000-0006-0000-0100-000018000000}">
      <text>
        <r>
          <rPr>
            <b/>
            <sz val="9"/>
            <color indexed="81"/>
            <rFont val="Calibri"/>
            <family val="2"/>
          </rPr>
          <t>Coragem, ousadia, intrepidez, valentia</t>
        </r>
      </text>
    </comment>
    <comment ref="D43" authorId="0" shapeId="0" xr:uid="{00000000-0006-0000-0100-000019000000}">
      <text>
        <r>
          <rPr>
            <b/>
            <sz val="9"/>
            <color indexed="81"/>
            <rFont val="Calibri"/>
            <family val="2"/>
          </rPr>
          <t>Realce, destaque, peculiaridade, diferenciação</t>
        </r>
      </text>
    </comment>
    <comment ref="F43" authorId="0" shapeId="0" xr:uid="{00000000-0006-0000-0100-00001A000000}">
      <text>
        <r>
          <rPr>
            <b/>
            <sz val="9"/>
            <color indexed="81"/>
            <rFont val="Calibri"/>
            <family val="2"/>
          </rPr>
          <t>Certeza, precisão, exatidão, rigor, acerto</t>
        </r>
      </text>
    </comment>
    <comment ref="H43" authorId="0" shapeId="0" xr:uid="{00000000-0006-0000-0100-00001B000000}">
      <text>
        <r>
          <rPr>
            <b/>
            <sz val="9"/>
            <color indexed="81"/>
            <rFont val="Calibri"/>
            <family val="2"/>
          </rPr>
          <t xml:space="preserve">Superação, recuperação, resistência </t>
        </r>
      </text>
    </comment>
    <comment ref="B44" authorId="0" shapeId="0" xr:uid="{00000000-0006-0000-0100-00001C000000}">
      <text>
        <r>
          <rPr>
            <b/>
            <sz val="9"/>
            <color indexed="81"/>
            <rFont val="Calibri"/>
            <family val="2"/>
          </rPr>
          <t xml:space="preserve">Independência, autogoverno, autossuficiência </t>
        </r>
      </text>
    </comment>
    <comment ref="B45" authorId="0" shapeId="0" xr:uid="{00000000-0006-0000-0100-00001D000000}">
      <text>
        <r>
          <rPr>
            <b/>
            <sz val="9"/>
            <color indexed="81"/>
            <rFont val="Calibri"/>
            <family val="2"/>
          </rPr>
          <t>Competência, domínio, força, superioridade, soberania</t>
        </r>
      </text>
    </comment>
    <comment ref="F45" authorId="0" shapeId="0" xr:uid="{00000000-0006-0000-0100-00001E000000}">
      <text>
        <r>
          <rPr>
            <b/>
            <sz val="9"/>
            <color indexed="81"/>
            <rFont val="Calibri"/>
            <family val="2"/>
          </rPr>
          <t>Afabilidade, amabilidade, gentileza, candura</t>
        </r>
      </text>
    </comment>
    <comment ref="B47" authorId="0" shapeId="0" xr:uid="{00000000-0006-0000-0100-00001F000000}">
      <text>
        <r>
          <rPr>
            <b/>
            <sz val="9"/>
            <color indexed="81"/>
            <rFont val="Calibri"/>
            <family val="2"/>
          </rPr>
          <t>Afeto, simpatia, apreço, estima, amizade</t>
        </r>
      </text>
    </comment>
    <comment ref="F47" authorId="0" shapeId="0" xr:uid="{00000000-0006-0000-0100-000020000000}">
      <text>
        <r>
          <rPr>
            <b/>
            <sz val="9"/>
            <color indexed="81"/>
            <rFont val="Calibri"/>
            <family val="2"/>
          </rPr>
          <t>Integridade, retidão, seriedade, decência, probidade</t>
        </r>
      </text>
    </comment>
    <comment ref="H47" authorId="0" shapeId="0" xr:uid="{00000000-0006-0000-0100-000021000000}">
      <text>
        <r>
          <rPr>
            <b/>
            <sz val="9"/>
            <color indexed="81"/>
            <rFont val="Calibri"/>
            <family val="2"/>
          </rPr>
          <t xml:space="preserve">Desdizer-se, corrigir-se, desculpar-se </t>
        </r>
      </text>
    </comment>
    <comment ref="B48" authorId="0" shapeId="0" xr:uid="{00000000-0006-0000-0100-000022000000}">
      <text>
        <r>
          <rPr>
            <b/>
            <sz val="9"/>
            <color indexed="81"/>
            <rFont val="Calibri"/>
            <family val="2"/>
          </rPr>
          <t>Leitor frequente, gosta de livros, colecionador de livros</t>
        </r>
      </text>
    </comment>
    <comment ref="D48" authorId="0" shapeId="0" xr:uid="{00000000-0006-0000-0100-000023000000}">
      <text>
        <r>
          <rPr>
            <b/>
            <sz val="9"/>
            <color indexed="81"/>
            <rFont val="Calibri"/>
            <family val="2"/>
          </rPr>
          <t>Oratória, veemência, expressividade, persuasão</t>
        </r>
      </text>
    </comment>
    <comment ref="D49" authorId="0" shapeId="0" xr:uid="{00000000-0006-0000-0100-000024000000}">
      <text>
        <r>
          <rPr>
            <b/>
            <sz val="9"/>
            <color indexed="81"/>
            <rFont val="Calibri"/>
            <family val="2"/>
          </rPr>
          <t>Compreensão, sintonia, colocar-se no lugar do outro</t>
        </r>
      </text>
    </comment>
    <comment ref="D50" authorId="0" shapeId="0" xr:uid="{00000000-0006-0000-0100-000025000000}">
      <text>
        <r>
          <rPr>
            <b/>
            <sz val="9"/>
            <color indexed="81"/>
            <rFont val="Calibri"/>
            <family val="2"/>
          </rPr>
          <t>Prático, experimental, empirista</t>
        </r>
      </text>
    </comment>
    <comment ref="F50" authorId="0" shapeId="0" xr:uid="{00000000-0006-0000-0100-000026000000}">
      <text>
        <r>
          <rPr>
            <b/>
            <sz val="9"/>
            <color indexed="81"/>
            <rFont val="Calibri"/>
            <family val="2"/>
          </rPr>
          <t>Eloquência, veemência, retórica, facúndia</t>
        </r>
      </text>
    </comment>
    <comment ref="H50" authorId="0" shapeId="0" xr:uid="{00000000-0006-0000-0100-000027000000}">
      <text>
        <r>
          <rPr>
            <b/>
            <sz val="9"/>
            <color indexed="81"/>
            <rFont val="Calibri"/>
            <family val="2"/>
          </rPr>
          <t>Juízo, razão, bom senso, prudência, cautela</t>
        </r>
      </text>
    </comment>
    <comment ref="B51" authorId="0" shapeId="0" xr:uid="{00000000-0006-0000-0100-000028000000}">
      <text>
        <r>
          <rPr>
            <b/>
            <sz val="9"/>
            <color indexed="81"/>
            <rFont val="Calibri"/>
            <family val="2"/>
          </rPr>
          <t>Lhanura, doçura, lisura, gentileza, alvura</t>
        </r>
      </text>
    </comment>
    <comment ref="D51" authorId="0" shapeId="0" xr:uid="{00000000-0006-0000-0100-000029000000}">
      <text>
        <r>
          <rPr>
            <b/>
            <sz val="9"/>
            <color indexed="81"/>
            <rFont val="Calibri"/>
            <family val="2"/>
          </rPr>
          <t xml:space="preserve">Arrojado, ativo, realizador, dinâmico </t>
        </r>
      </text>
    </comment>
    <comment ref="B52" authorId="0" shapeId="0" xr:uid="{00000000-0006-0000-0100-00002A000000}">
      <text>
        <r>
          <rPr>
            <b/>
            <sz val="9"/>
            <color indexed="81"/>
            <rFont val="Calibri"/>
            <family val="2"/>
          </rPr>
          <t>Hombridade, honestidade, dignidade, decência, integridade</t>
        </r>
      </text>
    </comment>
    <comment ref="D52" authorId="0" shapeId="0" xr:uid="{00000000-0006-0000-0100-00002B000000}">
      <text>
        <r>
          <rPr>
            <b/>
            <sz val="9"/>
            <color indexed="81"/>
            <rFont val="Calibri"/>
            <family val="2"/>
          </rPr>
          <t>Estrategista, vivacidade, criatividade</t>
        </r>
      </text>
    </comment>
    <comment ref="B53" authorId="0" shapeId="0" xr:uid="{00000000-0006-0000-0100-00002C000000}">
      <text>
        <r>
          <rPr>
            <b/>
            <sz val="9"/>
            <color indexed="81"/>
            <rFont val="Calibri"/>
            <family val="2"/>
          </rPr>
          <t>Encanto, magnetismo, atratividade, influência</t>
        </r>
      </text>
    </comment>
    <comment ref="F53" authorId="0" shapeId="0" xr:uid="{00000000-0006-0000-0100-00002D000000}">
      <text>
        <r>
          <rPr>
            <b/>
            <sz val="9"/>
            <color indexed="81"/>
            <rFont val="Calibri"/>
            <family val="2"/>
          </rPr>
          <t xml:space="preserve">Detalhista, particularidade, minudência </t>
        </r>
      </text>
    </comment>
    <comment ref="B54" authorId="0" shapeId="0" xr:uid="{00000000-0006-0000-0100-00002E000000}">
      <text>
        <r>
          <rPr>
            <b/>
            <sz val="9"/>
            <color indexed="81"/>
            <rFont val="Calibri"/>
            <family val="2"/>
          </rPr>
          <t>Prevenção, precaução, cuidado, ponderação</t>
        </r>
      </text>
    </comment>
    <comment ref="D54" authorId="0" shapeId="0" xr:uid="{00000000-0006-0000-0100-00002F000000}">
      <text>
        <r>
          <rPr>
            <b/>
            <sz val="9"/>
            <color indexed="81"/>
            <rFont val="Calibri"/>
            <family val="2"/>
          </rPr>
          <t>Igualitário, imparcial, isento, justo, equidoso, desapaixonado, distributivo</t>
        </r>
      </text>
    </comment>
    <comment ref="B55" authorId="0" shapeId="0" xr:uid="{00000000-0006-0000-0100-000030000000}">
      <text>
        <r>
          <rPr>
            <b/>
            <sz val="9"/>
            <color indexed="81"/>
            <rFont val="Calibri"/>
            <family val="2"/>
          </rPr>
          <t>Rapidez, ligeireza, agilidade, prontidão, diligência</t>
        </r>
      </text>
    </comment>
    <comment ref="F55" authorId="0" shapeId="0" xr:uid="{00000000-0006-0000-0100-000031000000}">
      <text>
        <r>
          <rPr>
            <b/>
            <sz val="9"/>
            <color indexed="81"/>
            <rFont val="Calibri"/>
            <family val="2"/>
          </rPr>
          <t>Despretensão, moderação, simplicidade, singeleza</t>
        </r>
      </text>
    </comment>
    <comment ref="D56" authorId="0" shapeId="0" xr:uid="{00000000-0006-0000-0100-000032000000}">
      <text>
        <r>
          <rPr>
            <b/>
            <sz val="9"/>
            <color indexed="81"/>
            <rFont val="Calibri"/>
            <family val="2"/>
          </rPr>
          <t>Sapiência, maestria cognitiva, cultismo</t>
        </r>
      </text>
    </comment>
    <comment ref="F56" authorId="0" shapeId="0" xr:uid="{00000000-0006-0000-0100-000033000000}">
      <text>
        <r>
          <rPr>
            <b/>
            <sz val="9"/>
            <color indexed="81"/>
            <rFont val="Calibri"/>
            <family val="2"/>
          </rPr>
          <t>Moral, decência, honestidade, decoro</t>
        </r>
      </text>
    </comment>
    <comment ref="B57" authorId="0" shapeId="0" xr:uid="{00000000-0006-0000-0100-000034000000}">
      <text>
        <r>
          <rPr>
            <b/>
            <sz val="9"/>
            <color indexed="81"/>
            <rFont val="Calibri"/>
            <family val="2"/>
          </rPr>
          <t>Educação, polidez, bom-tom</t>
        </r>
      </text>
    </comment>
    <comment ref="B59" authorId="0" shapeId="0" xr:uid="{00000000-0006-0000-0100-000035000000}">
      <text>
        <r>
          <rPr>
            <b/>
            <sz val="9"/>
            <color indexed="81"/>
            <rFont val="Calibri"/>
            <family val="2"/>
          </rPr>
          <t>Sobriedade, modéstia, decoro, discrição, reserva</t>
        </r>
      </text>
    </comment>
    <comment ref="D59" authorId="0" shapeId="0" xr:uid="{00000000-0006-0000-0100-000036000000}">
      <text>
        <r>
          <rPr>
            <b/>
            <sz val="9"/>
            <color indexed="81"/>
            <rFont val="Calibri"/>
            <family val="2"/>
          </rPr>
          <t>Plástica, beleza, harmoniosa</t>
        </r>
      </text>
    </comment>
    <comment ref="F60" authorId="0" shapeId="0" xr:uid="{00000000-0006-0000-0100-000037000000}">
      <text>
        <r>
          <rPr>
            <b/>
            <sz val="9"/>
            <color indexed="81"/>
            <rFont val="Calibri"/>
            <family val="2"/>
          </rPr>
          <t>Perseverança, afinco, firmeza, tenacidade</t>
        </r>
      </text>
    </comment>
    <comment ref="F61" authorId="0" shapeId="0" xr:uid="{00000000-0006-0000-0100-000038000000}">
      <text>
        <r>
          <rPr>
            <b/>
            <sz val="9"/>
            <color indexed="81"/>
            <rFont val="Calibri"/>
            <family val="2"/>
          </rPr>
          <t>Atividade,  ação, dedicação, laborioso, trabalhador</t>
        </r>
      </text>
    </comment>
    <comment ref="B63" authorId="0" shapeId="0" xr:uid="{00000000-0006-0000-0100-000039000000}">
      <text>
        <r>
          <rPr>
            <b/>
            <sz val="9"/>
            <color indexed="81"/>
            <rFont val="Calibri"/>
            <family val="2"/>
          </rPr>
          <t>Flexibilização, contemporização, tolerância, compreensão</t>
        </r>
      </text>
    </comment>
  </commentList>
</comments>
</file>

<file path=xl/sharedStrings.xml><?xml version="1.0" encoding="utf-8"?>
<sst xmlns="http://schemas.openxmlformats.org/spreadsheetml/2006/main" count="501" uniqueCount="312">
  <si>
    <t>TESTE DA IDENTIFICAÇÃO DO MEGATRAFOR</t>
  </si>
  <si>
    <r>
      <t xml:space="preserve">O </t>
    </r>
    <r>
      <rPr>
        <b/>
        <sz val="11"/>
        <color theme="1"/>
        <rFont val="Calibri"/>
        <family val="2"/>
        <scheme val="minor"/>
      </rPr>
      <t>megatrafor</t>
    </r>
    <r>
      <rPr>
        <sz val="11"/>
        <color theme="1"/>
        <rFont val="Calibri"/>
        <family val="2"/>
        <scheme val="minor"/>
      </rPr>
      <t xml:space="preserve"> é o maior traço-força ou o megatalento predominante na estrutura do microuniverso da consciência, capaz de sustentar as reciclagens evolutivas máximas e a recin, a partir do código pessoal de Cosmoética (CPC), analisado e depurado teaticamente, bem como manter o materpensene impulsionado em alto nível de dinamismo e construtividade</t>
    </r>
  </si>
  <si>
    <t>Ver Enciclopédia da Conscienciologia; verbete: Megatrafor</t>
  </si>
  <si>
    <r>
      <t xml:space="preserve">Uma reflexão necessária ao leitor é porque devemos investir na aquisição de megatrafor? A frase de Vieira (1994, p. 451) ilustra esta explicação: </t>
    </r>
    <r>
      <rPr>
        <b/>
        <i/>
        <sz val="11"/>
        <color theme="1"/>
        <rFont val="Calibri"/>
        <family val="2"/>
        <scheme val="minor"/>
      </rPr>
      <t>a libertação da existência medíocre têm na ânsia de recomposição do caminho, o megatrafor, e no desânimo da autossujeição ao incompléxis, o megatrafar.</t>
    </r>
  </si>
  <si>
    <t>1. Listagem de 200 traços-força.</t>
  </si>
  <si>
    <t xml:space="preserve">Média Geral:  </t>
  </si>
  <si>
    <t>%</t>
  </si>
  <si>
    <t>Variável</t>
  </si>
  <si>
    <t>154. Pesquisística.</t>
  </si>
  <si>
    <t>162. Pragmatismo.</t>
  </si>
  <si>
    <t>163. Precisão.</t>
  </si>
  <si>
    <t>164. Presença.</t>
  </si>
  <si>
    <t xml:space="preserve">165. Prestimosidade. </t>
  </si>
  <si>
    <t xml:space="preserve">166. Proatividade. </t>
  </si>
  <si>
    <t>167. Probidade.</t>
  </si>
  <si>
    <t>118. Inovação.</t>
  </si>
  <si>
    <t xml:space="preserve">168. Produtividade. </t>
  </si>
  <si>
    <t>119. Integridade.</t>
  </si>
  <si>
    <t>169. Profissionalidade.</t>
  </si>
  <si>
    <t>120. Inteireza.</t>
  </si>
  <si>
    <t>170. Prospectiva.</t>
  </si>
  <si>
    <t xml:space="preserve">121. Intelectualidade. </t>
  </si>
  <si>
    <t>171. Prosperidade.</t>
  </si>
  <si>
    <t>122. Inteligência.</t>
  </si>
  <si>
    <t>172. Prudência.</t>
  </si>
  <si>
    <t>123. Interatividade.</t>
  </si>
  <si>
    <t xml:space="preserve">173. Psicomotricidade. </t>
  </si>
  <si>
    <t>74. Discrição.</t>
  </si>
  <si>
    <t xml:space="preserve">174. Racionalidade. </t>
  </si>
  <si>
    <t>75. Disposição.</t>
  </si>
  <si>
    <t>175. Realismo.</t>
  </si>
  <si>
    <t>76. Disponibilidade.</t>
  </si>
  <si>
    <t>176. Reflexão.</t>
  </si>
  <si>
    <t>77. Distinção.</t>
  </si>
  <si>
    <t>177. Resiliência.</t>
  </si>
  <si>
    <t>78. Economicidade.</t>
  </si>
  <si>
    <t>178. Resolutividade.</t>
  </si>
  <si>
    <t>79. Educação.</t>
  </si>
  <si>
    <t xml:space="preserve"> 179. Respeito.</t>
  </si>
  <si>
    <t>80. Eficiência.</t>
  </si>
  <si>
    <t>180. Retidão.</t>
  </si>
  <si>
    <t>81. Elegância.</t>
  </si>
  <si>
    <t xml:space="preserve">181. Retratabilidade. </t>
  </si>
  <si>
    <t>82. Eloquência.</t>
  </si>
  <si>
    <t>182. Sanidade.</t>
  </si>
  <si>
    <t>83. Empatia.</t>
  </si>
  <si>
    <t>183. Saúde.</t>
  </si>
  <si>
    <t>84. Empirismo.</t>
  </si>
  <si>
    <t>184. Sensatez.</t>
  </si>
  <si>
    <t>85. Empreendedorismo.</t>
  </si>
  <si>
    <t>86. Engenhosidade.</t>
  </si>
  <si>
    <t>186. Serenidade.</t>
  </si>
  <si>
    <t>87. Epicentrismo.</t>
  </si>
  <si>
    <t>187. Seriedade.</t>
  </si>
  <si>
    <t>88. Equanimidade.</t>
  </si>
  <si>
    <t>188. Simpatia.</t>
  </si>
  <si>
    <t>89. Equilíbrio.</t>
  </si>
  <si>
    <t>189. Sinceridade.</t>
  </si>
  <si>
    <t>90. Erudição.</t>
  </si>
  <si>
    <t>190. Sintaxidade.</t>
  </si>
  <si>
    <t>91. Escrita.</t>
  </si>
  <si>
    <t>141. Motivação.</t>
  </si>
  <si>
    <t>191. Sociabilidade.</t>
  </si>
  <si>
    <t>92. Estabilidade.</t>
  </si>
  <si>
    <t>142. Objetividade.</t>
  </si>
  <si>
    <t>192. Solidariedade.</t>
  </si>
  <si>
    <t>93. Estética.</t>
  </si>
  <si>
    <t xml:space="preserve">143. Observação.  </t>
  </si>
  <si>
    <t>193. Tenacidade.</t>
  </si>
  <si>
    <t>94. Estudiosidade.</t>
  </si>
  <si>
    <t>144. Obstinação.</t>
  </si>
  <si>
    <t>194. Tolerância.</t>
  </si>
  <si>
    <t>95. Exemplarismo.</t>
  </si>
  <si>
    <t>145. Operosidade.</t>
  </si>
  <si>
    <t xml:space="preserve">195. Transparência.  </t>
  </si>
  <si>
    <t>96. Experimentação.</t>
  </si>
  <si>
    <t>146. Ordenação.</t>
  </si>
  <si>
    <t>196. Vanguardismo.</t>
  </si>
  <si>
    <t>97. Extroversão.</t>
  </si>
  <si>
    <t>147. Originalidade.</t>
  </si>
  <si>
    <t>197. Versatilidade.</t>
  </si>
  <si>
    <t>98. Firmeza.</t>
  </si>
  <si>
    <t>148. Otimismo.</t>
  </si>
  <si>
    <t>198. Vigor.</t>
  </si>
  <si>
    <t>99. Fitoconvivialidade.</t>
  </si>
  <si>
    <t>149. Paciência.</t>
  </si>
  <si>
    <t>199. Vitalidade.</t>
  </si>
  <si>
    <t>100. Flexibilidade.</t>
  </si>
  <si>
    <t>150. Pacificidade.</t>
  </si>
  <si>
    <t>200. Zooconvivialidade.</t>
  </si>
  <si>
    <t>Análise sobre os 200 TRAFORES estudados</t>
  </si>
  <si>
    <t>Quantidade</t>
  </si>
  <si>
    <t>Percentual</t>
  </si>
  <si>
    <t>LISTAGEM DE TRAFORES</t>
  </si>
  <si>
    <t>Para iniciar a pesquisa pessoal do megatrafor, é preciso compreender primeiramente quais são seus principais trafores.</t>
  </si>
  <si>
    <t>1. Quais foram seus trafores predominantes na infância?</t>
  </si>
  <si>
    <r>
      <t>Qual o percentual desses</t>
    </r>
    <r>
      <rPr>
        <b/>
        <i/>
        <sz val="11"/>
        <color theme="0"/>
        <rFont val="Calibri"/>
        <family val="2"/>
        <scheme val="minor"/>
      </rPr>
      <t xml:space="preserve"> Trafores</t>
    </r>
    <r>
      <rPr>
        <b/>
        <sz val="11"/>
        <color theme="0"/>
        <rFont val="Calibri"/>
        <family val="2"/>
        <scheme val="minor"/>
      </rPr>
      <t xml:space="preserve"> na sua rotina diária?</t>
    </r>
  </si>
  <si>
    <r>
      <t>Total de trafores</t>
    </r>
    <r>
      <rPr>
        <b/>
        <sz val="12"/>
        <color theme="1"/>
        <rFont val="Calibri"/>
        <family val="2"/>
        <scheme val="minor"/>
      </rPr>
      <t xml:space="preserve"> inexistentes</t>
    </r>
    <r>
      <rPr>
        <sz val="12"/>
        <color theme="1"/>
        <rFont val="Calibri"/>
        <family val="2"/>
        <scheme val="minor"/>
      </rPr>
      <t xml:space="preserve"> na rotina diária</t>
    </r>
  </si>
  <si>
    <r>
      <t xml:space="preserve">Total de trafores com incidência de </t>
    </r>
    <r>
      <rPr>
        <b/>
        <sz val="12"/>
        <color theme="1"/>
        <rFont val="Calibri"/>
        <family val="2"/>
        <scheme val="minor"/>
      </rPr>
      <t>até 25%</t>
    </r>
    <r>
      <rPr>
        <sz val="12"/>
        <color theme="1"/>
        <rFont val="Calibri"/>
        <family val="2"/>
        <scheme val="minor"/>
      </rPr>
      <t xml:space="preserve"> na rotina diária</t>
    </r>
  </si>
  <si>
    <r>
      <t xml:space="preserve">Total de trafores com incidência </t>
    </r>
    <r>
      <rPr>
        <b/>
        <sz val="12"/>
        <color theme="1"/>
        <rFont val="Calibri"/>
        <family val="2"/>
        <scheme val="minor"/>
      </rPr>
      <t>entre 26% a 50%</t>
    </r>
    <r>
      <rPr>
        <sz val="12"/>
        <color theme="1"/>
        <rFont val="Calibri"/>
        <family val="2"/>
        <scheme val="minor"/>
      </rPr>
      <t xml:space="preserve"> na rotina diária</t>
    </r>
  </si>
  <si>
    <r>
      <t xml:space="preserve">Total de trafores com incidência </t>
    </r>
    <r>
      <rPr>
        <b/>
        <sz val="12"/>
        <color theme="1"/>
        <rFont val="Calibri"/>
        <family val="2"/>
        <scheme val="minor"/>
      </rPr>
      <t>entre 51% a 75%</t>
    </r>
    <r>
      <rPr>
        <sz val="12"/>
        <color theme="1"/>
        <rFont val="Calibri"/>
        <family val="2"/>
        <scheme val="minor"/>
      </rPr>
      <t xml:space="preserve"> na rotina diária</t>
    </r>
  </si>
  <si>
    <r>
      <t>Total de trafores com incidência</t>
    </r>
    <r>
      <rPr>
        <b/>
        <sz val="12"/>
        <color theme="1"/>
        <rFont val="Calibri"/>
        <family val="2"/>
        <scheme val="minor"/>
      </rPr>
      <t xml:space="preserve"> superior a 75%</t>
    </r>
    <r>
      <rPr>
        <sz val="12"/>
        <color theme="1"/>
        <rFont val="Calibri"/>
        <family val="2"/>
        <scheme val="minor"/>
      </rPr>
      <t xml:space="preserve">  na rotina diária</t>
    </r>
  </si>
  <si>
    <t>1°</t>
  </si>
  <si>
    <t>Nesta etapa descreva 10 realizações mais marcantes em áreas diversificadas da vida.</t>
  </si>
  <si>
    <t>Descreva, na linha de cor cinza,  a primeira realização:</t>
  </si>
  <si>
    <t>2°</t>
  </si>
  <si>
    <t>3°</t>
  </si>
  <si>
    <t>4°</t>
  </si>
  <si>
    <t>5°</t>
  </si>
  <si>
    <t>Trafores</t>
  </si>
  <si>
    <t>Segunda realização</t>
  </si>
  <si>
    <t>Terceira realização</t>
  </si>
  <si>
    <t>Quarta realização</t>
  </si>
  <si>
    <t>Quinta realização</t>
  </si>
  <si>
    <t>Sexta realização</t>
  </si>
  <si>
    <t>6°</t>
  </si>
  <si>
    <t>7°</t>
  </si>
  <si>
    <t>Sétima realização</t>
  </si>
  <si>
    <t>8°</t>
  </si>
  <si>
    <t>Oitava realização</t>
  </si>
  <si>
    <t>9°</t>
  </si>
  <si>
    <t>Nona realização</t>
  </si>
  <si>
    <t>10°</t>
  </si>
  <si>
    <t>Décima realização</t>
  </si>
  <si>
    <t>REALIZAÇÕES MARCANTES</t>
  </si>
  <si>
    <t>CRISES EXISTENCIAIS</t>
  </si>
  <si>
    <t>Nesta etapa descreva 5 momentos de crises existenciais em áreas diversas da vida.</t>
  </si>
  <si>
    <t>Descreva, na linha de cor cinza,  a primeira crise existencial:</t>
  </si>
  <si>
    <r>
      <t xml:space="preserve">Selecione por </t>
    </r>
    <r>
      <rPr>
        <sz val="12"/>
        <color rgb="FF0000FF"/>
        <rFont val="Calibri"/>
        <family val="2"/>
        <scheme val="minor"/>
      </rPr>
      <t>ordem de importância</t>
    </r>
    <r>
      <rPr>
        <sz val="12"/>
        <color theme="1"/>
        <rFont val="Calibri"/>
        <family val="2"/>
        <scheme val="minor"/>
      </rPr>
      <t xml:space="preserve"> os trafores que foram fundamentais para a autossuperação.</t>
    </r>
  </si>
  <si>
    <t>Segunda crise existencial</t>
  </si>
  <si>
    <t>Terceira crise existencial</t>
  </si>
  <si>
    <t>Quarta crise existencial</t>
  </si>
  <si>
    <t>Quinta crise existencial</t>
  </si>
  <si>
    <t>Realizações Marcantes</t>
  </si>
  <si>
    <t>Crises Existenciais</t>
  </si>
  <si>
    <t>Total</t>
  </si>
  <si>
    <t>N.</t>
  </si>
  <si>
    <r>
      <rPr>
        <b/>
        <i/>
        <sz val="14"/>
        <color rgb="FF0000FF"/>
        <rFont val="Calibri"/>
        <family val="2"/>
        <scheme val="minor"/>
      </rPr>
      <t>RANKING</t>
    </r>
    <r>
      <rPr>
        <b/>
        <sz val="14"/>
        <color rgb="FF0000FF"/>
        <rFont val="Calibri"/>
        <family val="2"/>
        <scheme val="minor"/>
      </rPr>
      <t xml:space="preserve"> DOS TRAFORES</t>
    </r>
  </si>
  <si>
    <t xml:space="preserve">Após analisar os tipos de trafores mais bem pontuados na tabela faça a síntese com o intuito de levantar as hipóteses </t>
  </si>
  <si>
    <t>de megatrafor.</t>
  </si>
  <si>
    <t>Meu MEGATRAFOR é:</t>
  </si>
  <si>
    <t xml:space="preserve">de 2 trafores destacados. </t>
  </si>
  <si>
    <t>Os trafores que tiveram o maior número de repetições estão assinalados com cores. Em caso de empate haverá mais</t>
  </si>
  <si>
    <t>3. Realizações marcantes em áreas diversificadas da vida.</t>
  </si>
  <si>
    <r>
      <t>5.</t>
    </r>
    <r>
      <rPr>
        <i/>
        <sz val="11"/>
        <color theme="1"/>
        <rFont val="Calibri"/>
        <family val="2"/>
        <scheme val="minor"/>
      </rPr>
      <t xml:space="preserve"> Ranking</t>
    </r>
    <r>
      <rPr>
        <sz val="11"/>
        <color theme="1"/>
        <rFont val="Calibri"/>
        <family val="2"/>
        <scheme val="minor"/>
      </rPr>
      <t xml:space="preserve"> dos trafores.</t>
    </r>
  </si>
  <si>
    <t xml:space="preserve"> As planilhas estão interligadas entre si, e para garantir essa interrelação de dados optou-se em proteger algumas células.</t>
  </si>
  <si>
    <t>As células que irão receber os dados (letras, textos ou números) estão desprotegidas.</t>
  </si>
  <si>
    <t>Caso seja necessário a alteração de algum conteúdo utilizar a senha "f10".</t>
  </si>
  <si>
    <t xml:space="preserve">Sugestões e correções encaminhar para icge@icge.org.br </t>
  </si>
  <si>
    <t>A partir da análise desses questionamentos, assinale na tabela abaixo o percentual de utilização de cada trafor.</t>
  </si>
  <si>
    <t>QUESTIONAMENTOS</t>
  </si>
  <si>
    <t>aplicou ou que foram fundamentais para a autossuperação.</t>
  </si>
  <si>
    <r>
      <t>Abaixo de cada realização selecione</t>
    </r>
    <r>
      <rPr>
        <i/>
        <sz val="12"/>
        <color theme="1"/>
        <rFont val="Calibri"/>
        <family val="2"/>
        <scheme val="minor"/>
      </rPr>
      <t xml:space="preserve"> (setas)</t>
    </r>
    <r>
      <rPr>
        <sz val="12"/>
        <color theme="1"/>
        <rFont val="Calibri"/>
        <family val="2"/>
        <scheme val="minor"/>
      </rPr>
      <t xml:space="preserve">, em ordem de importância, os 5 trafores que </t>
    </r>
  </si>
  <si>
    <t>aplicou ou que foram fundamentais para a concretização da realização.</t>
  </si>
  <si>
    <t xml:space="preserve">A planilha objetiva a identificação do megatrafor, mas é preciso compreender primeiramente quais são os nossos trafores. </t>
  </si>
  <si>
    <t>Para ajudar na identificação do megatrafor foram desenvolvidas as seguintes planilhas:</t>
  </si>
  <si>
    <t>4. Momentos de crises existenciais em áreas diversificadas da vida.</t>
  </si>
  <si>
    <t>Responda mentalmente ou preencha com sinceridade e realismo as 7 perguntas na sequência.</t>
  </si>
  <si>
    <r>
      <rPr>
        <b/>
        <sz val="12"/>
        <color rgb="FFFF0000"/>
        <rFont val="Calibri"/>
        <family val="2"/>
        <scheme val="minor"/>
      </rPr>
      <t>Atenção:</t>
    </r>
    <r>
      <rPr>
        <sz val="12"/>
        <color theme="1"/>
        <rFont val="Calibri"/>
        <family val="2"/>
        <scheme val="minor"/>
      </rPr>
      <t xml:space="preserve"> observe que os trafores assinalados na planilha </t>
    </r>
    <r>
      <rPr>
        <i/>
        <sz val="12"/>
        <color theme="1"/>
        <rFont val="Calibri"/>
        <family val="2"/>
        <scheme val="minor"/>
      </rPr>
      <t>Lista 200 Trafores</t>
    </r>
    <r>
      <rPr>
        <sz val="12"/>
        <color theme="1"/>
        <rFont val="Calibri"/>
        <family val="2"/>
        <scheme val="minor"/>
      </rPr>
      <t xml:space="preserve"> mais bem avaliados estão sinalizados em vermelho.</t>
    </r>
  </si>
  <si>
    <t>Caso você identificou algum trafor relevante que não está na listagem faça a inclusão do mesmo na listagem.</t>
  </si>
  <si>
    <t></t>
  </si>
  <si>
    <t>01. Abertismo.</t>
  </si>
  <si>
    <t>02. Abnegação.</t>
  </si>
  <si>
    <t>03. Acalmia.</t>
  </si>
  <si>
    <t>Sob a análise da Traforologia, apresentamos a listagem de 200 trafores, possíveis de serem  autodiagnósticados  (Livro: Manual da Conscin-Cobaia; 2014).</t>
  </si>
  <si>
    <t>A partir da análise dos trafores predominantes, qual traço melhor sintetiza o seu megatrafor:</t>
  </si>
  <si>
    <t xml:space="preserve">A linha de preenchimento da resposta (cor cinza) se amplia automaticamente conforme a quantidade </t>
  </si>
  <si>
    <t>de texto.</t>
  </si>
  <si>
    <t>7. Se você já respondeu o Conscienciograma, quais as folhas de avaliação tirou as maiores notas? Quais trafores estão associados a cada uma dessas folhas de avaliação?</t>
  </si>
  <si>
    <r>
      <t>6. Quais traf</t>
    </r>
    <r>
      <rPr>
        <i/>
        <sz val="12"/>
        <color theme="1"/>
        <rFont val="Calibri"/>
        <family val="2"/>
        <scheme val="minor"/>
      </rPr>
      <t>o</t>
    </r>
    <r>
      <rPr>
        <sz val="12"/>
        <color theme="1"/>
        <rFont val="Calibri"/>
        <family val="2"/>
        <scheme val="minor"/>
      </rPr>
      <t>res você mais admira em outras pessoas?</t>
    </r>
  </si>
  <si>
    <r>
      <t>5. Quais traf</t>
    </r>
    <r>
      <rPr>
        <i/>
        <sz val="12"/>
        <color theme="1"/>
        <rFont val="Calibri"/>
        <family val="2"/>
        <scheme val="minor"/>
      </rPr>
      <t>o</t>
    </r>
    <r>
      <rPr>
        <sz val="12"/>
        <color theme="1"/>
        <rFont val="Calibri"/>
        <family val="2"/>
        <scheme val="minor"/>
      </rPr>
      <t>res observados em outras pessoas lhe causam algum tipo de incômodo?</t>
    </r>
  </si>
  <si>
    <r>
      <t>4. Da listagem de atividades, tarefas ou funções que você já fez ao longo da vida, o que as pessoas dizem que você faz bem? Quais os principais traf</t>
    </r>
    <r>
      <rPr>
        <i/>
        <sz val="12"/>
        <color theme="1"/>
        <rFont val="Calibri"/>
        <family val="2"/>
        <scheme val="minor"/>
      </rPr>
      <t>o</t>
    </r>
    <r>
      <rPr>
        <sz val="12"/>
        <color theme="1"/>
        <rFont val="Calibri"/>
        <family val="2"/>
        <scheme val="minor"/>
      </rPr>
      <t>res associados a cada item?</t>
    </r>
  </si>
  <si>
    <r>
      <t>3. Quais as atividades, tarefas ou funções que você se envolveu ao longo da vida e quais os principais traf</t>
    </r>
    <r>
      <rPr>
        <i/>
        <sz val="12"/>
        <color theme="1"/>
        <rFont val="Calibri"/>
        <family val="2"/>
        <scheme val="minor"/>
      </rPr>
      <t>o</t>
    </r>
    <r>
      <rPr>
        <sz val="12"/>
        <color theme="1"/>
        <rFont val="Calibri"/>
        <family val="2"/>
        <scheme val="minor"/>
      </rPr>
      <t>res associados?</t>
    </r>
  </si>
  <si>
    <r>
      <t>2. Quais foram seus traf</t>
    </r>
    <r>
      <rPr>
        <i/>
        <sz val="12"/>
        <color theme="1"/>
        <rFont val="Calibri"/>
        <family val="2"/>
        <scheme val="minor"/>
      </rPr>
      <t>o</t>
    </r>
    <r>
      <rPr>
        <sz val="12"/>
        <color theme="1"/>
        <rFont val="Calibri"/>
        <family val="2"/>
        <scheme val="minor"/>
      </rPr>
      <t>res predominantes na adolescência?</t>
    </r>
  </si>
  <si>
    <r>
      <t xml:space="preserve">Após o preenchimento das planilhas </t>
    </r>
    <r>
      <rPr>
        <i/>
        <sz val="12"/>
        <color theme="1"/>
        <rFont val="Calibri"/>
        <family val="2"/>
        <scheme val="minor"/>
      </rPr>
      <t>Lista 200 Trafores</t>
    </r>
    <r>
      <rPr>
        <sz val="12"/>
        <color theme="1"/>
        <rFont val="Calibri"/>
        <family val="2"/>
        <scheme val="minor"/>
      </rPr>
      <t xml:space="preserve"> e </t>
    </r>
    <r>
      <rPr>
        <i/>
        <sz val="12"/>
        <color theme="1"/>
        <rFont val="Calibri"/>
        <family val="2"/>
        <scheme val="minor"/>
      </rPr>
      <t>Questionamentos</t>
    </r>
    <r>
      <rPr>
        <sz val="12"/>
        <color theme="1"/>
        <rFont val="Calibri"/>
        <family val="2"/>
        <scheme val="minor"/>
      </rPr>
      <t xml:space="preserve"> eleja os 20 trafores mais marcantes em áreas diversas da vida mais bem avaliados.</t>
    </r>
  </si>
  <si>
    <t xml:space="preserve">Lembre-se que a listagem deve conter 20 trafores marcantes. Portanto, faça a gradação </t>
  </si>
  <si>
    <t>de importância do trafor.</t>
  </si>
  <si>
    <t>20 TRAFORES MAIS MARCANTES</t>
  </si>
  <si>
    <t>LISTAGEM DE 200 TRAFORES</t>
  </si>
  <si>
    <t>Data de nascimento:</t>
  </si>
  <si>
    <t>Nome completo:</t>
  </si>
  <si>
    <t>Por favor preencha esses itens</t>
  </si>
  <si>
    <t>Profissão:</t>
  </si>
  <si>
    <t>Cidade onde reside:</t>
  </si>
  <si>
    <t>Voluntário de qual IC:</t>
  </si>
  <si>
    <t>xxxxx</t>
  </si>
  <si>
    <t>Aluno da Escola de Personalidade Consecutiva</t>
  </si>
  <si>
    <t>Após análise digite os 20 trafores mais marcantes</t>
  </si>
  <si>
    <t>185. Sensibilidade (parapsiquismo).</t>
  </si>
  <si>
    <t xml:space="preserve">Nesta etapa descreva 10 realizações mais marcantes em áreas diversificadas da vida. </t>
  </si>
  <si>
    <r>
      <t xml:space="preserve">Selecione por </t>
    </r>
    <r>
      <rPr>
        <sz val="12"/>
        <color rgb="FF0000FF"/>
        <rFont val="Calibri"/>
        <family val="2"/>
        <scheme val="minor"/>
      </rPr>
      <t>ordem de importância</t>
    </r>
    <r>
      <rPr>
        <sz val="12"/>
        <color theme="1"/>
        <rFont val="Calibri"/>
        <family val="2"/>
        <scheme val="minor"/>
      </rPr>
      <t xml:space="preserve"> da planilha dos 20 trafores aqueles que foram fundamentais para a concretização da realização. Clique na célula de cor cinza e utilize a SETA para selecionar o trafor.</t>
    </r>
  </si>
  <si>
    <t xml:space="preserve">Abaixo de cada realização selecione (setas), em ordem de importância, os trafores que </t>
  </si>
  <si>
    <t>04. Acolhimento.</t>
  </si>
  <si>
    <t>05. Acuidade.</t>
  </si>
  <si>
    <t xml:space="preserve">06. Adaptabilidade.  </t>
  </si>
  <si>
    <t>07. Afabilidade.</t>
  </si>
  <si>
    <t>08. Afetuosidade.</t>
  </si>
  <si>
    <t>09. Afinco.</t>
  </si>
  <si>
    <t>10. Aglutinação.</t>
  </si>
  <si>
    <t>11. Agradabilidade.</t>
  </si>
  <si>
    <t>12. Alegria.</t>
  </si>
  <si>
    <t>13. Altruísmo.</t>
  </si>
  <si>
    <t>14. Amizade.</t>
  </si>
  <si>
    <t>15. Amorosidade.</t>
  </si>
  <si>
    <t>16. Analiticidade.</t>
  </si>
  <si>
    <t>17. Ânimo.</t>
  </si>
  <si>
    <t>18. Antiofensividade.</t>
  </si>
  <si>
    <t>19. Argúcia.</t>
  </si>
  <si>
    <t xml:space="preserve">20. Argumentabilidade. </t>
  </si>
  <si>
    <t>21. Assertividade.</t>
  </si>
  <si>
    <t>22. Atenção.</t>
  </si>
  <si>
    <t>23. Audácia.</t>
  </si>
  <si>
    <t>24. Autenticidade.</t>
  </si>
  <si>
    <t>25. Autesforço.</t>
  </si>
  <si>
    <t>26. Autoconfiança.</t>
  </si>
  <si>
    <t>27. Autoimperdoamento.</t>
  </si>
  <si>
    <t>28. Autonomia</t>
  </si>
  <si>
    <t>29. Autoridade.</t>
  </si>
  <si>
    <t>30. Autossegurança.</t>
  </si>
  <si>
    <t>31. Benquerença.</t>
  </si>
  <si>
    <t>32. Bibliofilia.</t>
  </si>
  <si>
    <t>33. Bom humor.</t>
  </si>
  <si>
    <t>34. Bondade.</t>
  </si>
  <si>
    <t>35. Candura.</t>
  </si>
  <si>
    <t>36. Caráter.</t>
  </si>
  <si>
    <t>37. Carisma.</t>
  </si>
  <si>
    <t>38. Cautela.</t>
  </si>
  <si>
    <t>39. Celeridade.</t>
  </si>
  <si>
    <t>40. Cientificidade.</t>
  </si>
  <si>
    <t>41. Civilidade.</t>
  </si>
  <si>
    <t>42. Clareza.</t>
  </si>
  <si>
    <t>43. Comedimento.</t>
  </si>
  <si>
    <t>44. Competência.</t>
  </si>
  <si>
    <t xml:space="preserve">45. Comprometimento. </t>
  </si>
  <si>
    <t>46. Concentração.</t>
  </si>
  <si>
    <t>47. Concessão.</t>
  </si>
  <si>
    <t>48. Confiabilidade.</t>
  </si>
  <si>
    <t>49. Constância.</t>
  </si>
  <si>
    <t>50. Convivialidade.</t>
  </si>
  <si>
    <t xml:space="preserve">51. Cooperatividade. </t>
  </si>
  <si>
    <t>52. Coragem.</t>
  </si>
  <si>
    <t>53. Cordialidade.</t>
  </si>
  <si>
    <t>54. Cosmoética.</t>
  </si>
  <si>
    <t>55. Cosmopolitanismo.</t>
  </si>
  <si>
    <t>56. Credibilidade.</t>
  </si>
  <si>
    <t>57. Criatividade.</t>
  </si>
  <si>
    <t>58. Criteriosidade.</t>
  </si>
  <si>
    <t>59. Criticidade (auto e hetero).</t>
  </si>
  <si>
    <t>60. Curiosidade.</t>
  </si>
  <si>
    <t>61. Decisão.</t>
  </si>
  <si>
    <t>62. Dedicação.</t>
  </si>
  <si>
    <t>63. Defensibilidade.</t>
  </si>
  <si>
    <t>64. Desapego.</t>
  </si>
  <si>
    <t>65. Despojamento.</t>
  </si>
  <si>
    <t>66. Detalhismo.</t>
  </si>
  <si>
    <t>67. Determinação.</t>
  </si>
  <si>
    <t>68. Didática.</t>
  </si>
  <si>
    <t>69. Dignidade.</t>
  </si>
  <si>
    <t>70. Dinamismo.</t>
  </si>
  <si>
    <t>71. Diplomacia.</t>
  </si>
  <si>
    <t>72. Disciplina.</t>
  </si>
  <si>
    <t>73. Discernimento.</t>
  </si>
  <si>
    <t>101. Foco.</t>
  </si>
  <si>
    <t>102. Fortaleza</t>
  </si>
  <si>
    <t>103. Franqueza.</t>
  </si>
  <si>
    <t>104. Generosidade.</t>
  </si>
  <si>
    <t>105. Gratidão.</t>
  </si>
  <si>
    <t>106. Harmonia.</t>
  </si>
  <si>
    <t>107. Sustentabilidade</t>
  </si>
  <si>
    <t>108. Heurística</t>
  </si>
  <si>
    <t>109. Histrionismo.</t>
  </si>
  <si>
    <t>110. Hombridade.</t>
  </si>
  <si>
    <t>111. Homeostase.</t>
  </si>
  <si>
    <t>112. Honestidade.</t>
  </si>
  <si>
    <t>113. Idoneidade.</t>
  </si>
  <si>
    <t xml:space="preserve">114. Imparcialidade.   </t>
  </si>
  <si>
    <t>115. Imperturbabilidade.</t>
  </si>
  <si>
    <t>116. Inabalabilidade.</t>
  </si>
  <si>
    <t>117. Independência.</t>
  </si>
  <si>
    <t>124. Intuição.</t>
  </si>
  <si>
    <t>125. Inventividade.</t>
  </si>
  <si>
    <t>126. Justiça.</t>
  </si>
  <si>
    <t>127. Justeza.</t>
  </si>
  <si>
    <t>128. Lealdade.</t>
  </si>
  <si>
    <t>129. Lhaneza.</t>
  </si>
  <si>
    <t>130. Liderança.</t>
  </si>
  <si>
    <t>131. Lisura.</t>
  </si>
  <si>
    <t>132. Logicidade.</t>
  </si>
  <si>
    <t>133. Longevidade.</t>
  </si>
  <si>
    <t>134. Loquacidade.</t>
  </si>
  <si>
    <t>135. Maleabilidade.</t>
  </si>
  <si>
    <t>136. Maturidade.</t>
  </si>
  <si>
    <t xml:space="preserve">137. Minuciosidade. </t>
  </si>
  <si>
    <t>138. Memória.</t>
  </si>
  <si>
    <t>139. Modéstia.</t>
  </si>
  <si>
    <t>140. Moralidade.</t>
  </si>
  <si>
    <t>Critério de preenchimento</t>
  </si>
  <si>
    <r>
      <rPr>
        <b/>
        <sz val="18"/>
        <color theme="1"/>
        <rFont val="Calibri"/>
        <family val="2"/>
        <scheme val="minor"/>
      </rPr>
      <t xml:space="preserve">(Zero) </t>
    </r>
    <r>
      <rPr>
        <sz val="18"/>
        <color theme="1"/>
        <rFont val="Calibri"/>
        <family val="2"/>
        <scheme val="minor"/>
      </rPr>
      <t>Ausente na manifestação pessoal;</t>
    </r>
  </si>
  <si>
    <r>
      <rPr>
        <b/>
        <sz val="18"/>
        <color theme="1"/>
        <rFont val="Calibri"/>
        <family val="2"/>
        <scheme val="minor"/>
      </rPr>
      <t>(1 a 40</t>
    </r>
    <r>
      <rPr>
        <sz val="18"/>
        <color theme="1"/>
        <rFont val="Calibri"/>
        <family val="2"/>
        <scheme val="minor"/>
      </rPr>
      <t xml:space="preserve">) Pouco presente; </t>
    </r>
  </si>
  <si>
    <r>
      <rPr>
        <b/>
        <sz val="18"/>
        <color theme="1"/>
        <rFont val="Calibri"/>
        <family val="2"/>
        <scheme val="minor"/>
      </rPr>
      <t>(40 a 60)</t>
    </r>
    <r>
      <rPr>
        <sz val="18"/>
        <color theme="1"/>
        <rFont val="Calibri"/>
        <family val="2"/>
        <scheme val="minor"/>
      </rPr>
      <t xml:space="preserve"> Medianamente presente; </t>
    </r>
  </si>
  <si>
    <r>
      <rPr>
        <b/>
        <sz val="18"/>
        <color theme="1"/>
        <rFont val="Calibri"/>
        <family val="2"/>
        <scheme val="minor"/>
      </rPr>
      <t xml:space="preserve">(60 a 100) </t>
    </r>
    <r>
      <rPr>
        <sz val="18"/>
        <color theme="1"/>
        <rFont val="Calibri"/>
        <family val="2"/>
        <scheme val="minor"/>
      </rPr>
      <t>Muito presente</t>
    </r>
  </si>
  <si>
    <t>2. Listagem dos 20 trafores mais marcantes nas diversas áreas da vida.</t>
  </si>
  <si>
    <t>151. Perseverança.</t>
  </si>
  <si>
    <t>152. Persistência.</t>
  </si>
  <si>
    <t>153. Pertinácia</t>
  </si>
  <si>
    <t>155. Pioneirismo.</t>
  </si>
  <si>
    <t>156. Polidez.</t>
  </si>
  <si>
    <t xml:space="preserve">157. Poliglotismo.    </t>
  </si>
  <si>
    <t>158. Ponderação.</t>
  </si>
  <si>
    <t>159. Pontualidade.</t>
  </si>
  <si>
    <t xml:space="preserve">160. Posicionamento     </t>
  </si>
  <si>
    <t>161. Planejamento.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</si>
</sst>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  <font>
      <b/>
      <sz val="12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4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2"/>
      <color theme="1"/>
      <name val="Wingdings"/>
      <family val="2"/>
    </font>
    <font>
      <i/>
      <sz val="11"/>
      <color rgb="FF000000"/>
      <name val="Calibri"/>
      <family val="2"/>
      <scheme val="minor"/>
    </font>
    <font>
      <b/>
      <sz val="9"/>
      <color indexed="8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rgb="FFFF0000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 style="medium">
        <color rgb="FFFF0000"/>
      </left>
      <right/>
      <top style="medium">
        <color rgb="FFFF0000"/>
      </top>
      <bottom style="dotted">
        <color rgb="FFFF0000"/>
      </bottom>
      <diagonal/>
    </border>
    <border>
      <left/>
      <right/>
      <top style="medium">
        <color rgb="FFFF0000"/>
      </top>
      <bottom style="dotted">
        <color rgb="FFFF0000"/>
      </bottom>
      <diagonal/>
    </border>
    <border>
      <left/>
      <right style="medium">
        <color rgb="FFFF0000"/>
      </right>
      <top style="medium">
        <color rgb="FFFF0000"/>
      </top>
      <bottom style="dotted">
        <color rgb="FFFF0000"/>
      </bottom>
      <diagonal/>
    </border>
    <border>
      <left style="medium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 style="medium">
        <color rgb="FFFF0000"/>
      </right>
      <top style="dotted">
        <color rgb="FFFF0000"/>
      </top>
      <bottom style="dotted">
        <color rgb="FFFF0000"/>
      </bottom>
      <diagonal/>
    </border>
    <border>
      <left style="medium">
        <color rgb="FFFF0000"/>
      </left>
      <right/>
      <top style="dotted">
        <color rgb="FFFF0000"/>
      </top>
      <bottom style="medium">
        <color rgb="FFFF0000"/>
      </bottom>
      <diagonal/>
    </border>
    <border>
      <left/>
      <right/>
      <top style="dotted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tted">
        <color rgb="FFFF0000"/>
      </top>
      <bottom style="medium">
        <color rgb="FFFF0000"/>
      </bottom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thick">
        <color auto="1"/>
      </bottom>
      <diagonal/>
    </border>
    <border>
      <left/>
      <right style="thick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/>
      <top/>
      <bottom style="dotted">
        <color auto="1"/>
      </bottom>
      <diagonal/>
    </border>
    <border>
      <left/>
      <right style="thick">
        <color auto="1"/>
      </right>
      <top/>
      <bottom style="dotted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/>
      <top/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0" fontId="9" fillId="0" borderId="0" applyNumberFormat="0" applyFill="0" applyBorder="0" applyAlignment="0" applyProtection="0"/>
    <xf numFmtId="0" fontId="13" fillId="0" borderId="0"/>
    <xf numFmtId="0" fontId="7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63">
    <xf numFmtId="0" fontId="0" fillId="0" borderId="0" xfId="0"/>
    <xf numFmtId="0" fontId="7" fillId="0" borderId="0" xfId="0" applyFont="1" applyAlignment="1">
      <alignment wrapText="1"/>
    </xf>
    <xf numFmtId="0" fontId="12" fillId="0" borderId="0" xfId="1" applyFont="1" applyAlignment="1">
      <alignment wrapText="1"/>
    </xf>
    <xf numFmtId="0" fontId="0" fillId="0" borderId="0" xfId="0" applyAlignment="1">
      <alignment wrapText="1"/>
    </xf>
    <xf numFmtId="0" fontId="0" fillId="0" borderId="3" xfId="0" applyBorder="1"/>
    <xf numFmtId="0" fontId="4" fillId="8" borderId="0" xfId="0" applyFont="1" applyFill="1" applyAlignment="1">
      <alignment horizontal="center" vertical="center"/>
    </xf>
    <xf numFmtId="0" fontId="0" fillId="8" borderId="0" xfId="0" applyFill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8" fillId="2" borderId="0" xfId="2" applyFont="1" applyFill="1" applyBorder="1" applyAlignment="1" applyProtection="1">
      <alignment horizontal="center" vertical="center"/>
    </xf>
    <xf numFmtId="0" fontId="19" fillId="2" borderId="0" xfId="0" applyFont="1" applyFill="1" applyProtection="1"/>
    <xf numFmtId="0" fontId="7" fillId="0" borderId="0" xfId="0" applyFont="1" applyProtection="1"/>
    <xf numFmtId="0" fontId="19" fillId="2" borderId="0" xfId="0" applyFont="1" applyFill="1" applyAlignment="1" applyProtection="1">
      <alignment horizontal="left" vertical="center" wrapText="1"/>
    </xf>
    <xf numFmtId="0" fontId="19" fillId="2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0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 wrapText="1"/>
    </xf>
    <xf numFmtId="9" fontId="4" fillId="4" borderId="0" xfId="0" applyNumberFormat="1" applyFont="1" applyFill="1" applyAlignment="1" applyProtection="1">
      <alignment horizontal="left" vertical="center"/>
    </xf>
    <xf numFmtId="9" fontId="18" fillId="2" borderId="0" xfId="0" applyNumberFormat="1" applyFont="1" applyFill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9" fontId="17" fillId="2" borderId="0" xfId="0" applyNumberFormat="1" applyFont="1" applyFill="1" applyAlignment="1" applyProtection="1">
      <alignment horizontal="center" vertical="center"/>
    </xf>
    <xf numFmtId="0" fontId="23" fillId="2" borderId="0" xfId="0" applyFont="1" applyFill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9" fontId="7" fillId="0" borderId="1" xfId="0" applyNumberFormat="1" applyFont="1" applyBorder="1" applyAlignment="1" applyProtection="1">
      <alignment horizontal="center" vertical="center"/>
      <protection locked="0"/>
    </xf>
    <xf numFmtId="0" fontId="8" fillId="6" borderId="1" xfId="0" applyFont="1" applyFill="1" applyBorder="1" applyProtection="1"/>
    <xf numFmtId="0" fontId="8" fillId="6" borderId="1" xfId="0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vertical="center"/>
    </xf>
    <xf numFmtId="9" fontId="19" fillId="2" borderId="0" xfId="0" applyNumberFormat="1" applyFont="1" applyFill="1" applyAlignment="1" applyProtection="1">
      <alignment vertical="center"/>
    </xf>
    <xf numFmtId="9" fontId="7" fillId="0" borderId="2" xfId="0" applyNumberFormat="1" applyFont="1" applyBorder="1" applyAlignment="1" applyProtection="1">
      <alignment horizontal="center" vertical="center"/>
      <protection locked="0"/>
    </xf>
    <xf numFmtId="0" fontId="8" fillId="6" borderId="2" xfId="0" applyFont="1" applyFill="1" applyBorder="1" applyProtection="1"/>
    <xf numFmtId="0" fontId="8" fillId="6" borderId="2" xfId="0" applyFont="1" applyFill="1" applyBorder="1" applyAlignment="1" applyProtection="1">
      <alignment vertical="center"/>
    </xf>
    <xf numFmtId="0" fontId="7" fillId="0" borderId="0" xfId="0" applyFont="1" applyBorder="1" applyProtection="1"/>
    <xf numFmtId="0" fontId="7" fillId="0" borderId="0" xfId="0" applyFont="1" applyBorder="1" applyAlignment="1" applyProtection="1">
      <alignment vertical="center"/>
    </xf>
    <xf numFmtId="0" fontId="4" fillId="7" borderId="0" xfId="0" applyFont="1" applyFill="1" applyAlignment="1" applyProtection="1">
      <alignment vertical="center"/>
    </xf>
    <xf numFmtId="0" fontId="4" fillId="7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1" fontId="5" fillId="0" borderId="2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164" fontId="5" fillId="0" borderId="2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164" fontId="5" fillId="0" borderId="0" xfId="0" applyNumberFormat="1" applyFont="1" applyAlignment="1" applyProtection="1">
      <alignment horizontal="center" vertical="center"/>
    </xf>
    <xf numFmtId="1" fontId="5" fillId="0" borderId="0" xfId="0" applyNumberFormat="1" applyFont="1" applyAlignment="1" applyProtection="1">
      <alignment horizontal="center" vertical="center"/>
    </xf>
    <xf numFmtId="0" fontId="25" fillId="0" borderId="0" xfId="0" applyFont="1" applyProtection="1"/>
    <xf numFmtId="0" fontId="7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9" borderId="0" xfId="0" applyFill="1" applyAlignment="1">
      <alignment vertical="center" wrapText="1"/>
    </xf>
    <xf numFmtId="0" fontId="0" fillId="9" borderId="0" xfId="0" applyFill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vertical="center"/>
    </xf>
    <xf numFmtId="0" fontId="28" fillId="10" borderId="0" xfId="0" applyFont="1" applyFill="1" applyAlignment="1">
      <alignment vertical="center"/>
    </xf>
    <xf numFmtId="0" fontId="28" fillId="10" borderId="0" xfId="0" applyFont="1" applyFill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5" borderId="7" xfId="0" applyFill="1" applyBorder="1" applyAlignment="1" applyProtection="1">
      <alignment horizontal="left" vertical="center" wrapText="1"/>
      <protection locked="0"/>
    </xf>
    <xf numFmtId="0" fontId="0" fillId="5" borderId="11" xfId="0" applyFill="1" applyBorder="1" applyAlignment="1" applyProtection="1">
      <alignment vertical="center"/>
      <protection locked="0"/>
    </xf>
    <xf numFmtId="0" fontId="0" fillId="5" borderId="9" xfId="0" applyFill="1" applyBorder="1" applyAlignment="1" applyProtection="1">
      <alignment vertical="center"/>
      <protection locked="0"/>
    </xf>
    <xf numFmtId="0" fontId="0" fillId="5" borderId="16" xfId="0" applyFill="1" applyBorder="1" applyAlignment="1" applyProtection="1">
      <alignment vertical="center"/>
      <protection locked="0"/>
    </xf>
    <xf numFmtId="0" fontId="28" fillId="11" borderId="7" xfId="0" applyFont="1" applyFill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vertical="center"/>
    </xf>
    <xf numFmtId="0" fontId="0" fillId="6" borderId="0" xfId="0" applyFill="1" applyAlignment="1">
      <alignment vertical="center" wrapText="1"/>
    </xf>
    <xf numFmtId="0" fontId="29" fillId="0" borderId="3" xfId="0" applyFont="1" applyBorder="1" applyAlignment="1">
      <alignment horizontal="center"/>
    </xf>
    <xf numFmtId="0" fontId="7" fillId="0" borderId="0" xfId="0" applyFont="1"/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/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/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/>
    <xf numFmtId="0" fontId="8" fillId="13" borderId="24" xfId="0" applyFont="1" applyFill="1" applyBorder="1" applyAlignment="1">
      <alignment horizontal="center" vertical="center"/>
    </xf>
    <xf numFmtId="0" fontId="8" fillId="13" borderId="25" xfId="0" applyFont="1" applyFill="1" applyBorder="1" applyAlignment="1">
      <alignment horizontal="center" vertical="center"/>
    </xf>
    <xf numFmtId="0" fontId="8" fillId="12" borderId="24" xfId="0" applyFont="1" applyFill="1" applyBorder="1" applyAlignment="1">
      <alignment horizontal="center" vertical="center" wrapText="1"/>
    </xf>
    <xf numFmtId="0" fontId="32" fillId="12" borderId="25" xfId="0" applyFont="1" applyFill="1" applyBorder="1" applyAlignment="1">
      <alignment horizontal="center" vertical="center" wrapText="1"/>
    </xf>
    <xf numFmtId="9" fontId="31" fillId="0" borderId="23" xfId="0" applyNumberFormat="1" applyFont="1" applyBorder="1" applyAlignment="1">
      <alignment horizontal="center" vertical="center"/>
    </xf>
    <xf numFmtId="9" fontId="31" fillId="0" borderId="19" xfId="0" applyNumberFormat="1" applyFont="1" applyBorder="1" applyAlignment="1">
      <alignment horizontal="center" vertical="center"/>
    </xf>
    <xf numFmtId="9" fontId="31" fillId="0" borderId="21" xfId="0" applyNumberFormat="1" applyFont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 wrapText="1"/>
    </xf>
    <xf numFmtId="0" fontId="32" fillId="9" borderId="25" xfId="0" applyFont="1" applyFill="1" applyBorder="1" applyAlignment="1">
      <alignment horizontal="center" vertical="center" wrapText="1"/>
    </xf>
    <xf numFmtId="9" fontId="31" fillId="0" borderId="23" xfId="0" applyNumberFormat="1" applyFont="1" applyBorder="1" applyAlignment="1">
      <alignment horizontal="center"/>
    </xf>
    <xf numFmtId="9" fontId="31" fillId="0" borderId="19" xfId="0" applyNumberFormat="1" applyFont="1" applyBorder="1" applyAlignment="1">
      <alignment horizontal="center"/>
    </xf>
    <xf numFmtId="9" fontId="31" fillId="0" borderId="21" xfId="0" applyNumberFormat="1" applyFont="1" applyBorder="1" applyAlignment="1">
      <alignment horizontal="center"/>
    </xf>
    <xf numFmtId="0" fontId="8" fillId="14" borderId="24" xfId="0" applyFont="1" applyFill="1" applyBorder="1" applyAlignment="1">
      <alignment horizontal="center" vertical="center" wrapText="1"/>
    </xf>
    <xf numFmtId="0" fontId="32" fillId="14" borderId="25" xfId="0" applyFont="1" applyFill="1" applyBorder="1" applyAlignment="1">
      <alignment horizontal="center" vertical="center" wrapText="1"/>
    </xf>
    <xf numFmtId="0" fontId="29" fillId="0" borderId="3" xfId="0" applyFont="1" applyBorder="1"/>
    <xf numFmtId="0" fontId="17" fillId="0" borderId="0" xfId="0" applyFont="1" applyAlignment="1">
      <alignment horizontal="right"/>
    </xf>
    <xf numFmtId="0" fontId="0" fillId="0" borderId="0" xfId="0" applyAlignment="1">
      <alignment horizontal="left" vertical="center" wrapText="1"/>
    </xf>
    <xf numFmtId="0" fontId="29" fillId="0" borderId="3" xfId="0" applyFont="1" applyBorder="1" applyAlignment="1">
      <alignment horizontal="center" wrapText="1"/>
    </xf>
    <xf numFmtId="0" fontId="29" fillId="0" borderId="29" xfId="2" applyFont="1" applyBorder="1" applyAlignment="1" applyProtection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6" fillId="5" borderId="0" xfId="0" applyFont="1" applyFill="1" applyAlignment="1" applyProtection="1">
      <alignment horizontal="left" vertical="center" wrapText="1"/>
      <protection locked="0"/>
    </xf>
    <xf numFmtId="0" fontId="23" fillId="5" borderId="30" xfId="0" applyFont="1" applyFill="1" applyBorder="1" applyAlignment="1" applyProtection="1">
      <alignment horizontal="center" vertical="center"/>
    </xf>
    <xf numFmtId="0" fontId="23" fillId="5" borderId="31" xfId="0" applyFont="1" applyFill="1" applyBorder="1" applyAlignment="1" applyProtection="1">
      <alignment horizontal="center" vertical="center"/>
    </xf>
    <xf numFmtId="0" fontId="24" fillId="5" borderId="31" xfId="0" applyFont="1" applyFill="1" applyBorder="1" applyAlignment="1" applyProtection="1">
      <alignment horizontal="center" vertical="center"/>
    </xf>
    <xf numFmtId="9" fontId="24" fillId="5" borderId="32" xfId="0" applyNumberFormat="1" applyFont="1" applyFill="1" applyBorder="1" applyAlignment="1" applyProtection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15" borderId="6" xfId="0" applyFont="1" applyFill="1" applyBorder="1" applyAlignment="1">
      <alignment horizontal="center" vertical="center"/>
    </xf>
    <xf numFmtId="0" fontId="0" fillId="0" borderId="0" xfId="0" applyAlignment="1"/>
    <xf numFmtId="0" fontId="0" fillId="15" borderId="8" xfId="0" applyFill="1" applyBorder="1" applyAlignment="1">
      <alignment vertical="center"/>
    </xf>
    <xf numFmtId="0" fontId="0" fillId="8" borderId="8" xfId="0" applyFill="1" applyBorder="1" applyAlignment="1">
      <alignment vertical="center"/>
    </xf>
    <xf numFmtId="0" fontId="28" fillId="8" borderId="8" xfId="0" applyFont="1" applyFill="1" applyBorder="1" applyAlignment="1">
      <alignment vertical="center"/>
    </xf>
    <xf numFmtId="0" fontId="0" fillId="5" borderId="4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29" fillId="0" borderId="0" xfId="2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Alignment="1">
      <alignment horizontal="left" vertical="center"/>
    </xf>
    <xf numFmtId="0" fontId="34" fillId="16" borderId="0" xfId="0" applyFont="1" applyFill="1" applyAlignment="1">
      <alignment horizontal="left" vertical="center" wrapText="1"/>
    </xf>
    <xf numFmtId="0" fontId="34" fillId="16" borderId="0" xfId="0" applyFont="1" applyFill="1" applyAlignment="1">
      <alignment vertical="center"/>
    </xf>
    <xf numFmtId="0" fontId="35" fillId="0" borderId="0" xfId="0" applyFont="1"/>
    <xf numFmtId="0" fontId="35" fillId="9" borderId="0" xfId="0" applyFont="1" applyFill="1" applyAlignment="1"/>
    <xf numFmtId="0" fontId="0" fillId="5" borderId="12" xfId="0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20" fillId="0" borderId="0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vertical="center"/>
    </xf>
    <xf numFmtId="0" fontId="20" fillId="0" borderId="0" xfId="0" applyFont="1" applyAlignment="1" applyProtection="1">
      <alignment vertical="center" wrapText="1"/>
    </xf>
    <xf numFmtId="0" fontId="21" fillId="3" borderId="0" xfId="0" applyFont="1" applyFill="1" applyAlignment="1" applyProtection="1">
      <alignment vertical="center"/>
    </xf>
    <xf numFmtId="164" fontId="5" fillId="0" borderId="0" xfId="0" applyNumberFormat="1" applyFont="1" applyBorder="1" applyAlignment="1" applyProtection="1">
      <alignment horizontal="center" vertical="center"/>
    </xf>
    <xf numFmtId="1" fontId="7" fillId="0" borderId="0" xfId="10" applyNumberFormat="1" applyFont="1" applyAlignment="1" applyProtection="1">
      <alignment horizontal="center"/>
    </xf>
    <xf numFmtId="0" fontId="23" fillId="6" borderId="2" xfId="0" applyFont="1" applyFill="1" applyBorder="1" applyAlignment="1" applyProtection="1">
      <alignment vertical="center"/>
    </xf>
    <xf numFmtId="0" fontId="36" fillId="0" borderId="0" xfId="0" applyFont="1" applyAlignment="1">
      <alignment horizontal="left" vertical="center"/>
    </xf>
    <xf numFmtId="0" fontId="20" fillId="0" borderId="0" xfId="0" applyFont="1"/>
    <xf numFmtId="0" fontId="0" fillId="0" borderId="0" xfId="0" applyFont="1" applyAlignment="1">
      <alignment horizontal="left" vertical="center" wrapText="1"/>
    </xf>
    <xf numFmtId="0" fontId="39" fillId="6" borderId="2" xfId="0" applyFont="1" applyFill="1" applyBorder="1" applyAlignment="1" applyProtection="1">
      <alignment vertical="center"/>
    </xf>
    <xf numFmtId="0" fontId="40" fillId="0" borderId="0" xfId="0" applyFont="1"/>
    <xf numFmtId="0" fontId="41" fillId="0" borderId="3" xfId="0" applyFont="1" applyBorder="1" applyAlignment="1">
      <alignment horizontal="center"/>
    </xf>
    <xf numFmtId="0" fontId="7" fillId="0" borderId="0" xfId="0" applyFont="1" applyBorder="1"/>
    <xf numFmtId="0" fontId="29" fillId="0" borderId="3" xfId="2" applyFont="1" applyBorder="1" applyAlignment="1" applyProtection="1">
      <alignment vertical="center"/>
    </xf>
    <xf numFmtId="0" fontId="29" fillId="0" borderId="0" xfId="2" applyFont="1" applyBorder="1" applyAlignment="1" applyProtection="1">
      <alignment vertical="center"/>
    </xf>
    <xf numFmtId="0" fontId="42" fillId="0" borderId="0" xfId="0" applyFont="1" applyProtection="1"/>
    <xf numFmtId="0" fontId="29" fillId="0" borderId="0" xfId="2" applyFont="1" applyBorder="1" applyAlignment="1" applyProtection="1">
      <alignment vertical="center" wrapText="1"/>
    </xf>
    <xf numFmtId="0" fontId="40" fillId="0" borderId="0" xfId="0" applyFont="1" applyProtection="1"/>
    <xf numFmtId="0" fontId="40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43" fillId="0" borderId="0" xfId="0" applyFont="1" applyAlignment="1" applyProtection="1">
      <alignment vertical="center"/>
    </xf>
    <xf numFmtId="0" fontId="7" fillId="18" borderId="37" xfId="0" applyFont="1" applyFill="1" applyBorder="1" applyProtection="1"/>
    <xf numFmtId="0" fontId="7" fillId="18" borderId="0" xfId="0" applyFont="1" applyFill="1" applyBorder="1" applyProtection="1"/>
    <xf numFmtId="0" fontId="7" fillId="18" borderId="38" xfId="0" applyFont="1" applyFill="1" applyBorder="1" applyProtection="1"/>
    <xf numFmtId="0" fontId="44" fillId="18" borderId="37" xfId="0" applyFont="1" applyFill="1" applyBorder="1" applyProtection="1"/>
    <xf numFmtId="0" fontId="7" fillId="18" borderId="39" xfId="0" applyFont="1" applyFill="1" applyBorder="1" applyProtection="1"/>
    <xf numFmtId="0" fontId="7" fillId="18" borderId="33" xfId="0" applyFont="1" applyFill="1" applyBorder="1" applyProtection="1"/>
    <xf numFmtId="0" fontId="7" fillId="18" borderId="40" xfId="0" applyFont="1" applyFill="1" applyBorder="1" applyProtection="1"/>
    <xf numFmtId="0" fontId="2" fillId="0" borderId="0" xfId="0" applyFont="1" applyAlignment="1">
      <alignment wrapText="1"/>
    </xf>
    <xf numFmtId="0" fontId="43" fillId="2" borderId="0" xfId="0" applyFont="1" applyFill="1" applyBorder="1" applyAlignment="1" applyProtection="1">
      <alignment vertical="center"/>
    </xf>
    <xf numFmtId="0" fontId="0" fillId="0" borderId="5" xfId="0" applyFill="1" applyBorder="1" applyAlignment="1">
      <alignment horizontal="center"/>
    </xf>
    <xf numFmtId="0" fontId="4" fillId="4" borderId="0" xfId="0" applyFont="1" applyFill="1" applyAlignment="1" applyProtection="1">
      <alignment horizontal="right" vertical="center"/>
    </xf>
    <xf numFmtId="0" fontId="46" fillId="17" borderId="34" xfId="0" applyFont="1" applyFill="1" applyBorder="1" applyAlignment="1" applyProtection="1">
      <alignment horizontal="center"/>
    </xf>
    <xf numFmtId="0" fontId="46" fillId="17" borderId="35" xfId="0" applyFont="1" applyFill="1" applyBorder="1" applyAlignment="1" applyProtection="1">
      <alignment horizontal="center"/>
    </xf>
    <xf numFmtId="0" fontId="46" fillId="17" borderId="36" xfId="0" applyFont="1" applyFill="1" applyBorder="1" applyAlignment="1" applyProtection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1" fillId="5" borderId="26" xfId="0" applyFont="1" applyFill="1" applyBorder="1" applyAlignment="1" applyProtection="1">
      <alignment horizontal="left" vertical="center"/>
      <protection locked="0"/>
    </xf>
    <xf numFmtId="0" fontId="29" fillId="5" borderId="27" xfId="0" applyFont="1" applyFill="1" applyBorder="1" applyAlignment="1" applyProtection="1">
      <alignment horizontal="left" vertical="center"/>
      <protection locked="0"/>
    </xf>
    <xf numFmtId="0" fontId="29" fillId="5" borderId="28" xfId="0" applyFont="1" applyFill="1" applyBorder="1" applyAlignment="1" applyProtection="1">
      <alignment horizontal="left" vertical="center"/>
      <protection locked="0"/>
    </xf>
  </cellXfs>
  <cellStyles count="22">
    <cellStyle name="Hiperlink" xfId="1" builtinId="8"/>
    <cellStyle name="Hiperlink Visitado" xfId="4" builtinId="9" hidden="1"/>
    <cellStyle name="Hiperlink Visitado" xfId="5" builtinId="9" hidden="1"/>
    <cellStyle name="Hiperlink Visitado" xfId="6" builtinId="9" hidden="1"/>
    <cellStyle name="Hiperlink Visitado" xfId="7" builtinId="9" hidden="1"/>
    <cellStyle name="Hiperlink Visitado" xfId="8" builtinId="9" hidden="1"/>
    <cellStyle name="Hiperlink Visitado" xfId="9" builtinId="9" hidden="1"/>
    <cellStyle name="Hiperlink Visitado" xfId="11" builtinId="9" hidden="1"/>
    <cellStyle name="Hiperlink Visitado" xfId="12" builtinId="9" hidden="1"/>
    <cellStyle name="Hiperlink Visitado" xfId="13" builtinId="9" hidden="1"/>
    <cellStyle name="Hiperlink Visitado" xfId="14" builtinId="9" hidden="1"/>
    <cellStyle name="Hiperlink Visitado" xfId="15" builtinId="9" hidden="1"/>
    <cellStyle name="Hiperlink Visitado" xfId="16" builtinId="9" hidden="1"/>
    <cellStyle name="Hiperlink Visitado" xfId="17" builtinId="9" hidden="1"/>
    <cellStyle name="Hiperlink Visitado" xfId="18" builtinId="9" hidden="1"/>
    <cellStyle name="Hiperlink Visitado" xfId="19" builtinId="9" hidden="1"/>
    <cellStyle name="Hiperlink Visitado" xfId="20" builtinId="9" hidden="1"/>
    <cellStyle name="Hiperlink Visitado" xfId="21" builtinId="9" hidden="1"/>
    <cellStyle name="Normal" xfId="0" builtinId="0"/>
    <cellStyle name="Normal 2" xfId="3" xr:uid="{00000000-0005-0000-0000-000013000000}"/>
    <cellStyle name="Normal 3" xfId="2" xr:uid="{00000000-0005-0000-0000-000014000000}"/>
    <cellStyle name="Porcentagem" xfId="10" builtinId="5"/>
  </cellStyles>
  <dxfs count="33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solid">
          <fgColor indexed="64"/>
          <bgColor theme="3" tint="0.3999755851924192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  <fill>
        <patternFill patternType="solid">
          <fgColor indexed="64"/>
          <bgColor theme="5" tint="-0.249977111117893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theme="0"/>
      </font>
      <fill>
        <patternFill patternType="solid">
          <fgColor indexed="64"/>
          <bgColor theme="5" tint="-0.249977111117893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theme="0"/>
      </font>
      <fill>
        <patternFill patternType="solid">
          <fgColor indexed="64"/>
          <bgColor theme="6" tint="-0.499984740745262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color theme="0"/>
      </font>
      <fill>
        <patternFill patternType="solid">
          <fgColor indexed="64"/>
          <bgColor theme="5" tint="-0.249977111117893"/>
        </patternFill>
      </fill>
      <border>
        <left style="thin">
          <color rgb="FF0000FF"/>
        </left>
        <right style="thin">
          <color rgb="FF0000FF"/>
        </right>
        <top style="thin">
          <color rgb="FF0000FF"/>
        </top>
        <bottom style="thin">
          <color rgb="FF0000FF"/>
        </bottom>
      </border>
    </dxf>
    <dxf>
      <font>
        <color theme="0"/>
      </font>
      <fill>
        <patternFill patternType="solid">
          <fgColor indexed="64"/>
          <bgColor theme="3" tint="0.3999755851924192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fgColor indexed="64"/>
          <bgColor auto="1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9" defaultPivotStyle="PivotStyleMedium4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Gráfico Comparativo dos Trafores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Ranking!$C$8</c:f>
              <c:strCache>
                <c:ptCount val="1"/>
                <c:pt idx="0">
                  <c:v>Trafores</c:v>
                </c:pt>
              </c:strCache>
            </c:strRef>
          </c:tx>
          <c:invertIfNegative val="0"/>
          <c:dLbls>
            <c:delete val="1"/>
          </c:dLbls>
          <c:val>
            <c:numRef>
              <c:f>Ranking!$C$9:$C$28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4-DB4E-9B03-79A69F1E538A}"/>
            </c:ext>
          </c:extLst>
        </c:ser>
        <c:ser>
          <c:idx val="1"/>
          <c:order val="1"/>
          <c:tx>
            <c:strRef>
              <c:f>Ranking!$D$8</c:f>
              <c:strCache>
                <c:ptCount val="1"/>
                <c:pt idx="0">
                  <c:v>Realizações Marcantes</c:v>
                </c:pt>
              </c:strCache>
            </c:strRef>
          </c:tx>
          <c:invertIfNegative val="0"/>
          <c:dLbls>
            <c:delete val="1"/>
          </c:dLbls>
          <c:val>
            <c:numRef>
              <c:f>Ranking!$D$9:$D$28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F4-DB4E-9B03-79A69F1E538A}"/>
            </c:ext>
          </c:extLst>
        </c:ser>
        <c:ser>
          <c:idx val="2"/>
          <c:order val="2"/>
          <c:tx>
            <c:strRef>
              <c:f>Ranking!$F$8</c:f>
              <c:strCache>
                <c:ptCount val="1"/>
                <c:pt idx="0">
                  <c:v>Crises Existenciais</c:v>
                </c:pt>
              </c:strCache>
            </c:strRef>
          </c:tx>
          <c:invertIfNegative val="0"/>
          <c:dLbls>
            <c:delete val="1"/>
          </c:dLbls>
          <c:val>
            <c:numRef>
              <c:f>Ranking!$F$9:$F$28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F4-DB4E-9B03-79A69F1E538A}"/>
            </c:ext>
          </c:extLst>
        </c:ser>
        <c:ser>
          <c:idx val="3"/>
          <c:order val="3"/>
          <c:tx>
            <c:strRef>
              <c:f>Ranking!$H$8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Ranking!$H$9:$H$28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FB-C84E-8CD7-76C94EA3DE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42688"/>
        <c:axId val="55844224"/>
      </c:barChart>
      <c:catAx>
        <c:axId val="55842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55844224"/>
        <c:crosses val="autoZero"/>
        <c:auto val="1"/>
        <c:lblAlgn val="ctr"/>
        <c:lblOffset val="100"/>
        <c:noMultiLvlLbl val="0"/>
      </c:catAx>
      <c:valAx>
        <c:axId val="5584422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crossAx val="55842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trlProps/ctrlProp1.xml><?xml version="1.0" encoding="utf-8"?>
<formControlPr xmlns="http://schemas.microsoft.com/office/spreadsheetml/2009/9/main" objectType="Spin" dx="16" max="30000" page="10" val="5"/>
</file>

<file path=xl/ctrlProps/ctrlProp2.xml><?xml version="1.0" encoding="utf-8"?>
<formControlPr xmlns="http://schemas.microsoft.com/office/spreadsheetml/2009/9/main" objectType="Spin" dx="16" max="30000" page="10" val="0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8</xdr:row>
          <xdr:rowOff>50800</xdr:rowOff>
        </xdr:from>
        <xdr:to>
          <xdr:col>3</xdr:col>
          <xdr:colOff>355600</xdr:colOff>
          <xdr:row>8</xdr:row>
          <xdr:rowOff>317500</xdr:rowOff>
        </xdr:to>
        <xdr:sp macro="" textlink="">
          <xdr:nvSpPr>
            <xdr:cNvPr id="4102" name="Spinner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4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8</xdr:row>
          <xdr:rowOff>50800</xdr:rowOff>
        </xdr:from>
        <xdr:to>
          <xdr:col>3</xdr:col>
          <xdr:colOff>355600</xdr:colOff>
          <xdr:row>8</xdr:row>
          <xdr:rowOff>317500</xdr:rowOff>
        </xdr:to>
        <xdr:sp macro="" textlink="">
          <xdr:nvSpPr>
            <xdr:cNvPr id="10241" name="Spinner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5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34</xdr:row>
      <xdr:rowOff>12701</xdr:rowOff>
    </xdr:from>
    <xdr:to>
      <xdr:col>9</xdr:col>
      <xdr:colOff>194734</xdr:colOff>
      <xdr:row>72</xdr:row>
      <xdr:rowOff>92364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67.223.248.71/tertulia/Verbetes/Megatrafo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showGridLines="0" tabSelected="1" zoomScale="151" zoomScaleNormal="151" zoomScalePageLayoutView="151" workbookViewId="0"/>
  </sheetViews>
  <sheetFormatPr baseColWidth="10" defaultColWidth="10.83203125" defaultRowHeight="15" x14ac:dyDescent="0.2"/>
  <cols>
    <col min="1" max="1" width="95.6640625" style="1" customWidth="1"/>
    <col min="2" max="2" width="2.1640625" style="1" customWidth="1"/>
    <col min="3" max="16384" width="10.83203125" style="1"/>
  </cols>
  <sheetData>
    <row r="1" spans="1:1" ht="21" thickBot="1" x14ac:dyDescent="0.3">
      <c r="A1" s="93" t="s">
        <v>0</v>
      </c>
    </row>
    <row r="2" spans="1:1" ht="16" thickTop="1" x14ac:dyDescent="0.2"/>
    <row r="3" spans="1:1" ht="48" x14ac:dyDescent="0.2">
      <c r="A3" s="1" t="s">
        <v>1</v>
      </c>
    </row>
    <row r="5" spans="1:1" ht="16" x14ac:dyDescent="0.2">
      <c r="A5" s="2" t="s">
        <v>2</v>
      </c>
    </row>
    <row r="7" spans="1:1" ht="48" x14ac:dyDescent="0.2">
      <c r="A7" s="1" t="s">
        <v>3</v>
      </c>
    </row>
    <row r="9" spans="1:1" ht="16" x14ac:dyDescent="0.2">
      <c r="A9" s="1" t="s">
        <v>154</v>
      </c>
    </row>
    <row r="10" spans="1:1" ht="16" x14ac:dyDescent="0.2">
      <c r="A10" s="1" t="s">
        <v>155</v>
      </c>
    </row>
    <row r="11" spans="1:1" ht="16" x14ac:dyDescent="0.2">
      <c r="A11" s="1" t="s">
        <v>4</v>
      </c>
    </row>
    <row r="12" spans="1:1" ht="16" x14ac:dyDescent="0.2">
      <c r="A12" s="149" t="s">
        <v>301</v>
      </c>
    </row>
    <row r="13" spans="1:1" ht="16" x14ac:dyDescent="0.2">
      <c r="A13" s="1" t="s">
        <v>143</v>
      </c>
    </row>
    <row r="14" spans="1:1" ht="16" x14ac:dyDescent="0.2">
      <c r="A14" s="1" t="s">
        <v>156</v>
      </c>
    </row>
    <row r="15" spans="1:1" ht="16" x14ac:dyDescent="0.2">
      <c r="A15" s="1" t="s">
        <v>144</v>
      </c>
    </row>
    <row r="17" spans="1:1" ht="16" x14ac:dyDescent="0.2">
      <c r="A17" s="1" t="s">
        <v>145</v>
      </c>
    </row>
    <row r="19" spans="1:1" ht="16" x14ac:dyDescent="0.2">
      <c r="A19" s="1" t="s">
        <v>146</v>
      </c>
    </row>
    <row r="21" spans="1:1" ht="16" x14ac:dyDescent="0.2">
      <c r="A21" s="1" t="s">
        <v>147</v>
      </c>
    </row>
    <row r="23" spans="1:1" ht="16" x14ac:dyDescent="0.2">
      <c r="A23" s="1" t="s">
        <v>148</v>
      </c>
    </row>
  </sheetData>
  <sheetProtection algorithmName="SHA-512" hashValue="HWEs/nENSG/Um00FTWQEFwt5m6VGbThe+cC39+uTeqaabqm+zFUta7UR+h06aM6Tq4htw2vWF7V2xSmzZ0Cgvg==" saltValue="DaEx35A6o6LjXm6wRHZ5qw==" spinCount="100000" sheet="1" objects="1" scenarios="1"/>
  <phoneticPr fontId="38" type="noConversion"/>
  <hyperlinks>
    <hyperlink ref="A5" r:id="rId1" xr:uid="{00000000-0004-0000-0000-000000000000}"/>
  </hyperlinks>
  <pageMargins left="0.25" right="0.25" top="0.75" bottom="0.75" header="0.3" footer="0.3"/>
  <pageSetup paperSize="9" fitToWidth="0" fitToHeight="0" orientation="portrait" horizontalDpi="4294967292" verticalDpi="4294967292"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</sheetPr>
  <dimension ref="B1:M80"/>
  <sheetViews>
    <sheetView showGridLines="0" topLeftCell="A13" zoomScaleNormal="100" zoomScalePageLayoutView="151" workbookViewId="0">
      <selection activeCell="K28" sqref="K28"/>
    </sheetView>
  </sheetViews>
  <sheetFormatPr baseColWidth="10" defaultColWidth="10.83203125" defaultRowHeight="15" x14ac:dyDescent="0.2"/>
  <cols>
    <col min="1" max="1" width="2.33203125" style="11" customWidth="1"/>
    <col min="2" max="2" width="22.33203125" style="11" customWidth="1"/>
    <col min="3" max="3" width="7.5" style="11" customWidth="1"/>
    <col min="4" max="4" width="22.1640625" style="11" customWidth="1"/>
    <col min="5" max="5" width="7.1640625" style="11" customWidth="1"/>
    <col min="6" max="6" width="22.6640625" style="11" customWidth="1"/>
    <col min="7" max="7" width="7.1640625" style="11" customWidth="1"/>
    <col min="8" max="8" width="28.1640625" style="11" customWidth="1"/>
    <col min="9" max="9" width="7.5" style="11" customWidth="1"/>
    <col min="10" max="10" width="15.6640625" style="10" customWidth="1"/>
    <col min="11" max="11" width="10.83203125" style="10"/>
    <col min="12" max="16384" width="10.83203125" style="11"/>
  </cols>
  <sheetData>
    <row r="1" spans="2:13" ht="24" x14ac:dyDescent="0.3">
      <c r="C1" s="136" t="s">
        <v>181</v>
      </c>
      <c r="F1" s="153" t="s">
        <v>296</v>
      </c>
      <c r="G1" s="154"/>
      <c r="H1" s="155"/>
    </row>
    <row r="2" spans="2:13" ht="19" x14ac:dyDescent="0.2">
      <c r="B2" s="135" t="s">
        <v>180</v>
      </c>
      <c r="C2" s="138" t="s">
        <v>185</v>
      </c>
      <c r="F2" s="142"/>
      <c r="G2" s="143"/>
      <c r="H2" s="144"/>
    </row>
    <row r="3" spans="2:13" ht="24" x14ac:dyDescent="0.3">
      <c r="B3" s="135" t="s">
        <v>179</v>
      </c>
      <c r="C3" s="138" t="s">
        <v>185</v>
      </c>
      <c r="F3" s="145" t="s">
        <v>297</v>
      </c>
      <c r="G3" s="143"/>
      <c r="H3" s="144"/>
    </row>
    <row r="4" spans="2:13" ht="24" x14ac:dyDescent="0.3">
      <c r="B4" s="135" t="s">
        <v>183</v>
      </c>
      <c r="C4" s="138" t="s">
        <v>185</v>
      </c>
      <c r="F4" s="145" t="s">
        <v>298</v>
      </c>
      <c r="G4" s="143"/>
      <c r="H4" s="144"/>
    </row>
    <row r="5" spans="2:13" ht="24" x14ac:dyDescent="0.3">
      <c r="B5" s="135" t="s">
        <v>182</v>
      </c>
      <c r="C5" s="138" t="s">
        <v>185</v>
      </c>
      <c r="F5" s="145" t="s">
        <v>299</v>
      </c>
      <c r="G5" s="143"/>
      <c r="H5" s="144"/>
    </row>
    <row r="6" spans="2:13" ht="24" x14ac:dyDescent="0.3">
      <c r="B6" s="135" t="s">
        <v>184</v>
      </c>
      <c r="C6" s="138" t="s">
        <v>185</v>
      </c>
      <c r="F6" s="145" t="s">
        <v>300</v>
      </c>
      <c r="G6" s="143"/>
      <c r="H6" s="144"/>
    </row>
    <row r="7" spans="2:13" ht="61" thickBot="1" x14ac:dyDescent="0.25">
      <c r="B7" s="137" t="s">
        <v>186</v>
      </c>
      <c r="C7" s="139" t="s">
        <v>185</v>
      </c>
      <c r="F7" s="146"/>
      <c r="G7" s="147"/>
      <c r="H7" s="148"/>
      <c r="M7" s="140"/>
    </row>
    <row r="8" spans="2:13" x14ac:dyDescent="0.2">
      <c r="M8" s="140"/>
    </row>
    <row r="9" spans="2:13" ht="13.5" customHeight="1" thickBot="1" x14ac:dyDescent="0.25">
      <c r="C9" s="134"/>
      <c r="D9" s="134"/>
      <c r="E9" s="134"/>
      <c r="F9" s="134"/>
      <c r="G9" s="134"/>
      <c r="H9" s="134"/>
      <c r="I9" s="110"/>
      <c r="J9" s="9"/>
      <c r="M9" s="140"/>
    </row>
    <row r="10" spans="2:13" ht="17.25" customHeight="1" thickTop="1" x14ac:dyDescent="0.2">
      <c r="B10" s="94"/>
      <c r="C10" s="94"/>
      <c r="D10" s="94" t="s">
        <v>178</v>
      </c>
      <c r="E10" s="94"/>
      <c r="F10" s="94"/>
      <c r="G10" s="94"/>
      <c r="H10" s="94"/>
      <c r="I10" s="110"/>
      <c r="J10" s="9"/>
      <c r="M10" s="140"/>
    </row>
    <row r="11" spans="2:13" s="14" customFormat="1" ht="15" customHeight="1" x14ac:dyDescent="0.2">
      <c r="B11" s="121" t="s">
        <v>164</v>
      </c>
      <c r="C11" s="120"/>
      <c r="D11" s="120"/>
      <c r="E11" s="120"/>
      <c r="F11" s="120"/>
      <c r="G11" s="120"/>
      <c r="H11" s="120"/>
      <c r="I11" s="120"/>
      <c r="J11" s="12"/>
      <c r="K11" s="13"/>
    </row>
    <row r="12" spans="2:13" s="14" customFormat="1" ht="15" customHeight="1" x14ac:dyDescent="0.2">
      <c r="B12" s="15" t="s">
        <v>94</v>
      </c>
      <c r="C12" s="111"/>
      <c r="D12" s="111"/>
      <c r="E12" s="111"/>
      <c r="F12" s="111"/>
      <c r="G12" s="111"/>
      <c r="H12" s="111"/>
      <c r="I12" s="111"/>
      <c r="J12" s="12"/>
      <c r="K12" s="13"/>
    </row>
    <row r="13" spans="2:13" s="14" customFormat="1" ht="15" customHeight="1" x14ac:dyDescent="0.2">
      <c r="B13" s="14" t="s">
        <v>149</v>
      </c>
      <c r="C13" s="48"/>
      <c r="D13" s="111"/>
      <c r="E13" s="111"/>
      <c r="F13" s="111"/>
      <c r="G13" s="111"/>
      <c r="H13" s="111"/>
      <c r="I13" s="111"/>
      <c r="J13" s="12"/>
      <c r="K13" s="13"/>
    </row>
    <row r="14" spans="2:13" s="14" customFormat="1" ht="22.5" customHeight="1" x14ac:dyDescent="0.2">
      <c r="B14" s="141"/>
      <c r="C14" s="122"/>
      <c r="D14" s="122"/>
      <c r="E14" s="122"/>
      <c r="F14" s="122"/>
      <c r="G14" s="122"/>
      <c r="H14" s="122"/>
      <c r="I14" s="122"/>
      <c r="J14" s="12"/>
      <c r="K14" s="13"/>
    </row>
    <row r="15" spans="2:13" s="20" customFormat="1" ht="20" customHeight="1" x14ac:dyDescent="0.2">
      <c r="B15" s="123" t="s">
        <v>96</v>
      </c>
      <c r="C15" s="123"/>
      <c r="D15" s="123"/>
      <c r="E15" s="123"/>
      <c r="F15" s="152" t="s">
        <v>5</v>
      </c>
      <c r="G15" s="152"/>
      <c r="H15" s="17" t="e">
        <f>AVERAGE(C17:C66,E17:E66,I17:I66)</f>
        <v>#DIV/0!</v>
      </c>
      <c r="I15" s="17"/>
      <c r="J15" s="18"/>
      <c r="K15" s="19"/>
    </row>
    <row r="16" spans="2:13" s="23" customFormat="1" ht="20" customHeight="1" thickBot="1" x14ac:dyDescent="0.25">
      <c r="B16" s="99" t="s">
        <v>7</v>
      </c>
      <c r="C16" s="98" t="s">
        <v>6</v>
      </c>
      <c r="D16" s="99" t="s">
        <v>7</v>
      </c>
      <c r="E16" s="98" t="s">
        <v>6</v>
      </c>
      <c r="F16" s="100" t="s">
        <v>7</v>
      </c>
      <c r="G16" s="98" t="s">
        <v>6</v>
      </c>
      <c r="H16" s="101" t="s">
        <v>7</v>
      </c>
      <c r="I16" s="98" t="s">
        <v>6</v>
      </c>
      <c r="J16" s="21"/>
      <c r="K16" s="22"/>
    </row>
    <row r="17" spans="2:11" s="14" customFormat="1" ht="18" customHeight="1" thickTop="1" x14ac:dyDescent="0.2">
      <c r="B17" s="126" t="s">
        <v>161</v>
      </c>
      <c r="C17" s="24"/>
      <c r="D17" s="31" t="s">
        <v>239</v>
      </c>
      <c r="E17" s="24"/>
      <c r="F17" s="26" t="s">
        <v>262</v>
      </c>
      <c r="G17" s="24"/>
      <c r="H17" s="31" t="s">
        <v>302</v>
      </c>
      <c r="I17" s="24"/>
      <c r="J17" s="150"/>
      <c r="K17" s="28"/>
    </row>
    <row r="18" spans="2:11" s="14" customFormat="1" ht="18" customHeight="1" x14ac:dyDescent="0.2">
      <c r="B18" s="25" t="s">
        <v>162</v>
      </c>
      <c r="C18" s="29"/>
      <c r="D18" s="31" t="s">
        <v>240</v>
      </c>
      <c r="E18" s="29"/>
      <c r="F18" s="31" t="s">
        <v>263</v>
      </c>
      <c r="G18" s="29"/>
      <c r="H18" s="31" t="s">
        <v>303</v>
      </c>
      <c r="I18" s="29"/>
      <c r="J18" s="27"/>
      <c r="K18" s="28"/>
    </row>
    <row r="19" spans="2:11" s="14" customFormat="1" ht="18" customHeight="1" x14ac:dyDescent="0.2">
      <c r="B19" s="30" t="s">
        <v>163</v>
      </c>
      <c r="C19" s="29"/>
      <c r="D19" s="31" t="s">
        <v>241</v>
      </c>
      <c r="E19" s="29"/>
      <c r="F19" s="31" t="s">
        <v>264</v>
      </c>
      <c r="G19" s="29"/>
      <c r="H19" s="31" t="s">
        <v>304</v>
      </c>
      <c r="I19" s="29"/>
      <c r="J19" s="27"/>
      <c r="K19" s="28"/>
    </row>
    <row r="20" spans="2:11" s="14" customFormat="1" ht="18" customHeight="1" x14ac:dyDescent="0.2">
      <c r="B20" s="30" t="s">
        <v>192</v>
      </c>
      <c r="C20" s="29"/>
      <c r="D20" s="31" t="s">
        <v>242</v>
      </c>
      <c r="E20" s="29"/>
      <c r="F20" s="31" t="s">
        <v>265</v>
      </c>
      <c r="G20" s="29"/>
      <c r="H20" s="31" t="s">
        <v>8</v>
      </c>
      <c r="I20" s="29"/>
      <c r="J20" s="27"/>
      <c r="K20" s="28"/>
    </row>
    <row r="21" spans="2:11" s="14" customFormat="1" ht="18" customHeight="1" x14ac:dyDescent="0.2">
      <c r="B21" s="30" t="s">
        <v>193</v>
      </c>
      <c r="C21" s="29"/>
      <c r="D21" s="31" t="s">
        <v>243</v>
      </c>
      <c r="E21" s="29"/>
      <c r="F21" s="31" t="s">
        <v>266</v>
      </c>
      <c r="G21" s="29"/>
      <c r="H21" s="31" t="s">
        <v>305</v>
      </c>
      <c r="I21" s="29"/>
      <c r="J21" s="27"/>
      <c r="K21" s="28"/>
    </row>
    <row r="22" spans="2:11" s="14" customFormat="1" ht="18" customHeight="1" x14ac:dyDescent="0.2">
      <c r="B22" s="30" t="s">
        <v>194</v>
      </c>
      <c r="C22" s="29"/>
      <c r="D22" s="31" t="s">
        <v>244</v>
      </c>
      <c r="E22" s="29"/>
      <c r="F22" s="31" t="s">
        <v>267</v>
      </c>
      <c r="G22" s="29"/>
      <c r="H22" s="31" t="s">
        <v>306</v>
      </c>
      <c r="I22" s="29"/>
      <c r="J22" s="27"/>
      <c r="K22" s="28"/>
    </row>
    <row r="23" spans="2:11" s="14" customFormat="1" ht="18" customHeight="1" x14ac:dyDescent="0.2">
      <c r="B23" s="30" t="s">
        <v>195</v>
      </c>
      <c r="C23" s="29"/>
      <c r="D23" s="31" t="s">
        <v>245</v>
      </c>
      <c r="E23" s="29"/>
      <c r="F23" s="31" t="s">
        <v>268</v>
      </c>
      <c r="G23" s="29"/>
      <c r="H23" s="31" t="s">
        <v>307</v>
      </c>
      <c r="I23" s="29"/>
      <c r="J23" s="27"/>
    </row>
    <row r="24" spans="2:11" s="14" customFormat="1" ht="18" customHeight="1" x14ac:dyDescent="0.2">
      <c r="B24" s="30" t="s">
        <v>196</v>
      </c>
      <c r="C24" s="29"/>
      <c r="D24" s="31" t="s">
        <v>246</v>
      </c>
      <c r="E24" s="29"/>
      <c r="F24" s="31" t="s">
        <v>269</v>
      </c>
      <c r="G24" s="29"/>
      <c r="H24" s="31" t="s">
        <v>308</v>
      </c>
      <c r="I24" s="29"/>
      <c r="J24" s="27"/>
      <c r="K24" s="28"/>
    </row>
    <row r="25" spans="2:11" s="14" customFormat="1" ht="18" customHeight="1" x14ac:dyDescent="0.2">
      <c r="B25" s="30" t="s">
        <v>197</v>
      </c>
      <c r="C25" s="29"/>
      <c r="D25" s="31" t="s">
        <v>247</v>
      </c>
      <c r="E25" s="29"/>
      <c r="F25" s="31" t="s">
        <v>270</v>
      </c>
      <c r="G25" s="29"/>
      <c r="H25" s="31" t="s">
        <v>309</v>
      </c>
      <c r="I25" s="29"/>
      <c r="J25" s="27"/>
      <c r="K25" s="28"/>
    </row>
    <row r="26" spans="2:11" s="14" customFormat="1" ht="18" customHeight="1" x14ac:dyDescent="0.2">
      <c r="B26" s="30" t="s">
        <v>198</v>
      </c>
      <c r="C26" s="29"/>
      <c r="D26" s="31" t="s">
        <v>248</v>
      </c>
      <c r="E26" s="29"/>
      <c r="F26" s="31" t="s">
        <v>271</v>
      </c>
      <c r="G26" s="29"/>
      <c r="H26" s="26" t="s">
        <v>310</v>
      </c>
      <c r="I26" s="29"/>
      <c r="J26" s="27"/>
      <c r="K26" s="28"/>
    </row>
    <row r="27" spans="2:11" s="14" customFormat="1" ht="18" customHeight="1" x14ac:dyDescent="0.2">
      <c r="B27" s="30" t="s">
        <v>199</v>
      </c>
      <c r="C27" s="29"/>
      <c r="D27" s="126" t="s">
        <v>249</v>
      </c>
      <c r="E27" s="29"/>
      <c r="F27" s="31" t="s">
        <v>272</v>
      </c>
      <c r="G27" s="29"/>
      <c r="H27" s="31" t="s">
        <v>311</v>
      </c>
      <c r="I27" s="29"/>
      <c r="J27" s="27"/>
      <c r="K27" s="28"/>
    </row>
    <row r="28" spans="2:11" s="14" customFormat="1" ht="18" customHeight="1" x14ac:dyDescent="0.2">
      <c r="B28" s="30" t="s">
        <v>200</v>
      </c>
      <c r="C28" s="29"/>
      <c r="D28" s="31" t="s">
        <v>250</v>
      </c>
      <c r="E28" s="29"/>
      <c r="F28" s="31" t="s">
        <v>273</v>
      </c>
      <c r="G28" s="29"/>
      <c r="H28" s="31" t="s">
        <v>9</v>
      </c>
      <c r="I28" s="29"/>
      <c r="J28" s="27"/>
      <c r="K28" s="28"/>
    </row>
    <row r="29" spans="2:11" s="14" customFormat="1" ht="18" customHeight="1" x14ac:dyDescent="0.2">
      <c r="B29" s="30" t="s">
        <v>201</v>
      </c>
      <c r="C29" s="29"/>
      <c r="D29" s="31" t="s">
        <v>251</v>
      </c>
      <c r="E29" s="29"/>
      <c r="F29" s="31" t="s">
        <v>274</v>
      </c>
      <c r="G29" s="29"/>
      <c r="H29" s="31" t="s">
        <v>10</v>
      </c>
      <c r="I29" s="29"/>
      <c r="J29" s="27"/>
      <c r="K29" s="28"/>
    </row>
    <row r="30" spans="2:11" s="14" customFormat="1" ht="18" customHeight="1" x14ac:dyDescent="0.2">
      <c r="B30" s="30" t="s">
        <v>202</v>
      </c>
      <c r="C30" s="29"/>
      <c r="D30" s="31" t="s">
        <v>252</v>
      </c>
      <c r="E30" s="29"/>
      <c r="F30" s="31" t="s">
        <v>275</v>
      </c>
      <c r="G30" s="29"/>
      <c r="H30" s="31" t="s">
        <v>11</v>
      </c>
      <c r="I30" s="29"/>
      <c r="J30" s="27"/>
      <c r="K30" s="28"/>
    </row>
    <row r="31" spans="2:11" s="14" customFormat="1" ht="18" customHeight="1" x14ac:dyDescent="0.2">
      <c r="B31" s="30" t="s">
        <v>203</v>
      </c>
      <c r="C31" s="29"/>
      <c r="D31" s="31" t="s">
        <v>253</v>
      </c>
      <c r="E31" s="29"/>
      <c r="F31" s="31" t="s">
        <v>276</v>
      </c>
      <c r="G31" s="29"/>
      <c r="H31" s="31" t="s">
        <v>12</v>
      </c>
      <c r="I31" s="29"/>
      <c r="J31" s="27"/>
      <c r="K31" s="28"/>
    </row>
    <row r="32" spans="2:11" s="14" customFormat="1" ht="18" customHeight="1" x14ac:dyDescent="0.2">
      <c r="B32" s="30" t="s">
        <v>204</v>
      </c>
      <c r="C32" s="29"/>
      <c r="D32" s="31" t="s">
        <v>254</v>
      </c>
      <c r="E32" s="29"/>
      <c r="F32" s="31" t="s">
        <v>277</v>
      </c>
      <c r="G32" s="29"/>
      <c r="H32" s="31" t="s">
        <v>13</v>
      </c>
      <c r="I32" s="29"/>
      <c r="J32" s="27"/>
      <c r="K32" s="28"/>
    </row>
    <row r="33" spans="2:11" s="14" customFormat="1" ht="18" customHeight="1" x14ac:dyDescent="0.2">
      <c r="B33" s="30" t="s">
        <v>205</v>
      </c>
      <c r="C33" s="29"/>
      <c r="D33" s="31" t="s">
        <v>255</v>
      </c>
      <c r="E33" s="29"/>
      <c r="F33" s="31" t="s">
        <v>278</v>
      </c>
      <c r="G33" s="29"/>
      <c r="H33" s="31" t="s">
        <v>14</v>
      </c>
      <c r="I33" s="29"/>
      <c r="J33" s="27"/>
      <c r="K33" s="28"/>
    </row>
    <row r="34" spans="2:11" s="14" customFormat="1" ht="18" customHeight="1" x14ac:dyDescent="0.2">
      <c r="B34" s="30" t="s">
        <v>206</v>
      </c>
      <c r="C34" s="29"/>
      <c r="D34" s="31" t="s">
        <v>256</v>
      </c>
      <c r="E34" s="29"/>
      <c r="F34" s="31" t="s">
        <v>15</v>
      </c>
      <c r="G34" s="29"/>
      <c r="H34" s="31" t="s">
        <v>16</v>
      </c>
      <c r="I34" s="29"/>
      <c r="J34" s="27"/>
      <c r="K34" s="28"/>
    </row>
    <row r="35" spans="2:11" s="14" customFormat="1" ht="18" customHeight="1" x14ac:dyDescent="0.2">
      <c r="B35" s="30" t="s">
        <v>207</v>
      </c>
      <c r="C35" s="29"/>
      <c r="D35" s="31" t="s">
        <v>257</v>
      </c>
      <c r="E35" s="29"/>
      <c r="F35" s="31" t="s">
        <v>17</v>
      </c>
      <c r="G35" s="29"/>
      <c r="H35" s="31" t="s">
        <v>18</v>
      </c>
      <c r="I35" s="29"/>
      <c r="J35" s="27"/>
      <c r="K35" s="28"/>
    </row>
    <row r="36" spans="2:11" s="14" customFormat="1" ht="18" customHeight="1" x14ac:dyDescent="0.2">
      <c r="B36" s="30" t="s">
        <v>208</v>
      </c>
      <c r="C36" s="29"/>
      <c r="D36" s="31" t="s">
        <v>258</v>
      </c>
      <c r="E36" s="29"/>
      <c r="F36" s="130" t="s">
        <v>19</v>
      </c>
      <c r="G36" s="29"/>
      <c r="H36" s="31" t="s">
        <v>20</v>
      </c>
      <c r="I36" s="29"/>
      <c r="J36" s="27"/>
      <c r="K36" s="28"/>
    </row>
    <row r="37" spans="2:11" s="14" customFormat="1" ht="18" customHeight="1" x14ac:dyDescent="0.2">
      <c r="B37" s="30" t="s">
        <v>209</v>
      </c>
      <c r="C37" s="29"/>
      <c r="D37" s="31" t="s">
        <v>259</v>
      </c>
      <c r="E37" s="29"/>
      <c r="F37" s="31" t="s">
        <v>21</v>
      </c>
      <c r="G37" s="29"/>
      <c r="H37" s="31" t="s">
        <v>22</v>
      </c>
      <c r="I37" s="29"/>
      <c r="J37" s="27"/>
      <c r="K37" s="28"/>
    </row>
    <row r="38" spans="2:11" s="14" customFormat="1" ht="18" customHeight="1" x14ac:dyDescent="0.2">
      <c r="B38" s="30" t="s">
        <v>210</v>
      </c>
      <c r="C38" s="29"/>
      <c r="D38" s="31" t="s">
        <v>260</v>
      </c>
      <c r="E38" s="29"/>
      <c r="F38" s="31" t="s">
        <v>23</v>
      </c>
      <c r="G38" s="29"/>
      <c r="H38" s="31" t="s">
        <v>24</v>
      </c>
      <c r="I38" s="29"/>
      <c r="J38" s="27"/>
      <c r="K38" s="28"/>
    </row>
    <row r="39" spans="2:11" s="14" customFormat="1" ht="18" customHeight="1" x14ac:dyDescent="0.2">
      <c r="B39" s="30" t="s">
        <v>211</v>
      </c>
      <c r="C39" s="29"/>
      <c r="D39" s="31" t="s">
        <v>261</v>
      </c>
      <c r="E39" s="29"/>
      <c r="F39" s="31" t="s">
        <v>25</v>
      </c>
      <c r="G39" s="29"/>
      <c r="H39" s="31" t="s">
        <v>26</v>
      </c>
      <c r="I39" s="29"/>
      <c r="J39" s="27"/>
      <c r="K39" s="28"/>
    </row>
    <row r="40" spans="2:11" s="14" customFormat="1" ht="18" customHeight="1" x14ac:dyDescent="0.2">
      <c r="B40" s="30" t="s">
        <v>212</v>
      </c>
      <c r="C40" s="29"/>
      <c r="D40" s="31" t="s">
        <v>27</v>
      </c>
      <c r="E40" s="29"/>
      <c r="F40" s="31" t="s">
        <v>279</v>
      </c>
      <c r="G40" s="29"/>
      <c r="H40" s="31" t="s">
        <v>28</v>
      </c>
      <c r="I40" s="29"/>
      <c r="J40" s="27"/>
      <c r="K40" s="28"/>
    </row>
    <row r="41" spans="2:11" s="14" customFormat="1" ht="18" customHeight="1" x14ac:dyDescent="0.2">
      <c r="B41" s="30" t="s">
        <v>213</v>
      </c>
      <c r="C41" s="29"/>
      <c r="D41" s="31" t="s">
        <v>29</v>
      </c>
      <c r="E41" s="29"/>
      <c r="F41" s="31" t="s">
        <v>280</v>
      </c>
      <c r="G41" s="29"/>
      <c r="H41" s="31" t="s">
        <v>30</v>
      </c>
      <c r="I41" s="29"/>
      <c r="J41" s="27"/>
      <c r="K41" s="28"/>
    </row>
    <row r="42" spans="2:11" s="14" customFormat="1" ht="18" customHeight="1" x14ac:dyDescent="0.2">
      <c r="B42" s="126" t="s">
        <v>214</v>
      </c>
      <c r="C42" s="29"/>
      <c r="D42" s="31" t="s">
        <v>31</v>
      </c>
      <c r="E42" s="29"/>
      <c r="F42" s="31" t="s">
        <v>281</v>
      </c>
      <c r="G42" s="29"/>
      <c r="H42" s="31" t="s">
        <v>32</v>
      </c>
      <c r="I42" s="29"/>
      <c r="J42" s="27"/>
      <c r="K42" s="28"/>
    </row>
    <row r="43" spans="2:11" s="14" customFormat="1" ht="18" customHeight="1" x14ac:dyDescent="0.2">
      <c r="B43" s="30" t="s">
        <v>215</v>
      </c>
      <c r="C43" s="29"/>
      <c r="D43" s="31" t="s">
        <v>33</v>
      </c>
      <c r="E43" s="29"/>
      <c r="F43" s="31" t="s">
        <v>282</v>
      </c>
      <c r="G43" s="29"/>
      <c r="H43" s="31" t="s">
        <v>34</v>
      </c>
      <c r="I43" s="29"/>
      <c r="J43" s="27"/>
      <c r="K43" s="28"/>
    </row>
    <row r="44" spans="2:11" s="14" customFormat="1" ht="18" customHeight="1" x14ac:dyDescent="0.2">
      <c r="B44" s="30" t="s">
        <v>216</v>
      </c>
      <c r="C44" s="29"/>
      <c r="D44" s="31" t="s">
        <v>35</v>
      </c>
      <c r="E44" s="29"/>
      <c r="F44" s="31" t="s">
        <v>283</v>
      </c>
      <c r="G44" s="29"/>
      <c r="H44" s="31" t="s">
        <v>36</v>
      </c>
      <c r="I44" s="29"/>
      <c r="J44" s="27"/>
      <c r="K44" s="28"/>
    </row>
    <row r="45" spans="2:11" s="14" customFormat="1" ht="18" customHeight="1" x14ac:dyDescent="0.2">
      <c r="B45" s="30" t="s">
        <v>217</v>
      </c>
      <c r="C45" s="29"/>
      <c r="D45" s="31" t="s">
        <v>37</v>
      </c>
      <c r="E45" s="29"/>
      <c r="F45" s="31" t="s">
        <v>284</v>
      </c>
      <c r="G45" s="29"/>
      <c r="H45" s="31" t="s">
        <v>38</v>
      </c>
      <c r="I45" s="29"/>
      <c r="J45" s="27"/>
      <c r="K45" s="28"/>
    </row>
    <row r="46" spans="2:11" s="14" customFormat="1" ht="18" customHeight="1" x14ac:dyDescent="0.2">
      <c r="B46" s="30" t="s">
        <v>218</v>
      </c>
      <c r="C46" s="29"/>
      <c r="D46" s="31" t="s">
        <v>39</v>
      </c>
      <c r="E46" s="29"/>
      <c r="F46" s="31" t="s">
        <v>285</v>
      </c>
      <c r="G46" s="29"/>
      <c r="H46" s="31" t="s">
        <v>40</v>
      </c>
      <c r="I46" s="29"/>
      <c r="J46" s="27"/>
      <c r="K46" s="28"/>
    </row>
    <row r="47" spans="2:11" s="14" customFormat="1" ht="18" customHeight="1" x14ac:dyDescent="0.2">
      <c r="B47" s="30" t="s">
        <v>219</v>
      </c>
      <c r="C47" s="29"/>
      <c r="D47" s="31" t="s">
        <v>41</v>
      </c>
      <c r="E47" s="29"/>
      <c r="F47" s="31" t="s">
        <v>286</v>
      </c>
      <c r="G47" s="29"/>
      <c r="H47" s="31" t="s">
        <v>42</v>
      </c>
      <c r="I47" s="29"/>
      <c r="J47" s="27"/>
      <c r="K47" s="28"/>
    </row>
    <row r="48" spans="2:11" s="14" customFormat="1" ht="18" customHeight="1" x14ac:dyDescent="0.2">
      <c r="B48" s="31" t="s">
        <v>220</v>
      </c>
      <c r="C48" s="29"/>
      <c r="D48" s="31" t="s">
        <v>43</v>
      </c>
      <c r="E48" s="29"/>
      <c r="F48" s="31" t="s">
        <v>287</v>
      </c>
      <c r="G48" s="29"/>
      <c r="H48" s="31" t="s">
        <v>44</v>
      </c>
      <c r="I48" s="29"/>
      <c r="J48" s="27"/>
      <c r="K48" s="28"/>
    </row>
    <row r="49" spans="2:11" s="14" customFormat="1" ht="18" customHeight="1" x14ac:dyDescent="0.2">
      <c r="B49" s="31" t="s">
        <v>221</v>
      </c>
      <c r="C49" s="29"/>
      <c r="D49" s="31" t="s">
        <v>45</v>
      </c>
      <c r="E49" s="29"/>
      <c r="F49" s="31" t="s">
        <v>288</v>
      </c>
      <c r="G49" s="29"/>
      <c r="H49" s="31" t="s">
        <v>46</v>
      </c>
      <c r="I49" s="29"/>
      <c r="J49" s="27"/>
      <c r="K49" s="28"/>
    </row>
    <row r="50" spans="2:11" s="14" customFormat="1" ht="18" customHeight="1" x14ac:dyDescent="0.2">
      <c r="B50" s="31" t="s">
        <v>222</v>
      </c>
      <c r="C50" s="29"/>
      <c r="D50" s="31" t="s">
        <v>47</v>
      </c>
      <c r="E50" s="29"/>
      <c r="F50" s="31" t="s">
        <v>289</v>
      </c>
      <c r="G50" s="29"/>
      <c r="H50" s="31" t="s">
        <v>48</v>
      </c>
      <c r="I50" s="29"/>
      <c r="J50" s="27"/>
      <c r="K50" s="28"/>
    </row>
    <row r="51" spans="2:11" s="14" customFormat="1" ht="18" customHeight="1" x14ac:dyDescent="0.2">
      <c r="B51" s="31" t="s">
        <v>223</v>
      </c>
      <c r="C51" s="29"/>
      <c r="D51" s="31" t="s">
        <v>49</v>
      </c>
      <c r="E51" s="29"/>
      <c r="F51" s="31" t="s">
        <v>290</v>
      </c>
      <c r="G51" s="29"/>
      <c r="H51" s="31" t="s">
        <v>188</v>
      </c>
      <c r="I51" s="29"/>
      <c r="J51" s="27"/>
      <c r="K51" s="28"/>
    </row>
    <row r="52" spans="2:11" s="14" customFormat="1" ht="18" customHeight="1" x14ac:dyDescent="0.2">
      <c r="B52" s="31" t="s">
        <v>224</v>
      </c>
      <c r="C52" s="29"/>
      <c r="D52" s="31" t="s">
        <v>50</v>
      </c>
      <c r="E52" s="29"/>
      <c r="F52" s="31" t="s">
        <v>291</v>
      </c>
      <c r="G52" s="29"/>
      <c r="H52" s="31" t="s">
        <v>51</v>
      </c>
      <c r="I52" s="29"/>
      <c r="J52" s="27"/>
      <c r="K52" s="28"/>
    </row>
    <row r="53" spans="2:11" s="14" customFormat="1" ht="18" customHeight="1" x14ac:dyDescent="0.2">
      <c r="B53" s="31" t="s">
        <v>225</v>
      </c>
      <c r="C53" s="29"/>
      <c r="D53" s="31" t="s">
        <v>52</v>
      </c>
      <c r="E53" s="29"/>
      <c r="F53" s="31" t="s">
        <v>292</v>
      </c>
      <c r="G53" s="29"/>
      <c r="H53" s="31" t="s">
        <v>53</v>
      </c>
      <c r="I53" s="29"/>
      <c r="J53" s="27"/>
      <c r="K53" s="28"/>
    </row>
    <row r="54" spans="2:11" s="14" customFormat="1" ht="18" customHeight="1" x14ac:dyDescent="0.2">
      <c r="B54" s="31" t="s">
        <v>226</v>
      </c>
      <c r="C54" s="29"/>
      <c r="D54" s="31" t="s">
        <v>54</v>
      </c>
      <c r="E54" s="29"/>
      <c r="F54" s="31" t="s">
        <v>293</v>
      </c>
      <c r="G54" s="29"/>
      <c r="H54" s="31" t="s">
        <v>55</v>
      </c>
      <c r="I54" s="29"/>
      <c r="J54" s="27"/>
      <c r="K54" s="28"/>
    </row>
    <row r="55" spans="2:11" s="14" customFormat="1" ht="18" customHeight="1" x14ac:dyDescent="0.2">
      <c r="B55" s="31" t="s">
        <v>227</v>
      </c>
      <c r="C55" s="29"/>
      <c r="D55" s="31" t="s">
        <v>56</v>
      </c>
      <c r="E55" s="29"/>
      <c r="F55" s="31" t="s">
        <v>294</v>
      </c>
      <c r="G55" s="29"/>
      <c r="H55" s="31" t="s">
        <v>57</v>
      </c>
      <c r="I55" s="29"/>
      <c r="J55" s="27"/>
      <c r="K55" s="28"/>
    </row>
    <row r="56" spans="2:11" s="14" customFormat="1" ht="18" customHeight="1" x14ac:dyDescent="0.2">
      <c r="B56" s="31" t="s">
        <v>228</v>
      </c>
      <c r="C56" s="29"/>
      <c r="D56" s="31" t="s">
        <v>58</v>
      </c>
      <c r="E56" s="29"/>
      <c r="F56" s="31" t="s">
        <v>295</v>
      </c>
      <c r="G56" s="29"/>
      <c r="H56" s="31" t="s">
        <v>59</v>
      </c>
      <c r="I56" s="29"/>
      <c r="J56" s="27"/>
      <c r="K56" s="28"/>
    </row>
    <row r="57" spans="2:11" s="14" customFormat="1" ht="18" customHeight="1" x14ac:dyDescent="0.2">
      <c r="B57" s="31" t="s">
        <v>229</v>
      </c>
      <c r="C57" s="29"/>
      <c r="D57" s="31" t="s">
        <v>60</v>
      </c>
      <c r="E57" s="29"/>
      <c r="F57" s="31" t="s">
        <v>61</v>
      </c>
      <c r="G57" s="29"/>
      <c r="H57" s="31" t="s">
        <v>62</v>
      </c>
      <c r="I57" s="29"/>
      <c r="J57" s="27"/>
      <c r="K57" s="28"/>
    </row>
    <row r="58" spans="2:11" s="14" customFormat="1" ht="18" customHeight="1" x14ac:dyDescent="0.2">
      <c r="B58" s="31" t="s">
        <v>230</v>
      </c>
      <c r="C58" s="29"/>
      <c r="D58" s="31" t="s">
        <v>63</v>
      </c>
      <c r="E58" s="29"/>
      <c r="F58" s="31" t="s">
        <v>64</v>
      </c>
      <c r="G58" s="29"/>
      <c r="H58" s="31" t="s">
        <v>65</v>
      </c>
      <c r="I58" s="29"/>
      <c r="J58" s="27"/>
      <c r="K58" s="28"/>
    </row>
    <row r="59" spans="2:11" s="14" customFormat="1" ht="18" customHeight="1" x14ac:dyDescent="0.2">
      <c r="B59" s="31" t="s">
        <v>231</v>
      </c>
      <c r="C59" s="29"/>
      <c r="D59" s="31" t="s">
        <v>66</v>
      </c>
      <c r="E59" s="29"/>
      <c r="F59" s="31" t="s">
        <v>67</v>
      </c>
      <c r="G59" s="29"/>
      <c r="H59" s="31" t="s">
        <v>68</v>
      </c>
      <c r="I59" s="29"/>
      <c r="J59" s="27"/>
      <c r="K59" s="28"/>
    </row>
    <row r="60" spans="2:11" s="14" customFormat="1" ht="18" customHeight="1" x14ac:dyDescent="0.2">
      <c r="B60" s="31" t="s">
        <v>232</v>
      </c>
      <c r="C60" s="29"/>
      <c r="D60" s="31" t="s">
        <v>69</v>
      </c>
      <c r="E60" s="29"/>
      <c r="F60" s="31" t="s">
        <v>70</v>
      </c>
      <c r="G60" s="29"/>
      <c r="H60" s="31" t="s">
        <v>71</v>
      </c>
      <c r="I60" s="29"/>
      <c r="J60" s="27"/>
      <c r="K60" s="28"/>
    </row>
    <row r="61" spans="2:11" s="14" customFormat="1" ht="18" customHeight="1" x14ac:dyDescent="0.2">
      <c r="B61" s="31" t="s">
        <v>233</v>
      </c>
      <c r="C61" s="29"/>
      <c r="D61" s="31" t="s">
        <v>72</v>
      </c>
      <c r="E61" s="29"/>
      <c r="F61" s="31" t="s">
        <v>73</v>
      </c>
      <c r="G61" s="29"/>
      <c r="H61" s="31" t="s">
        <v>74</v>
      </c>
      <c r="I61" s="29"/>
      <c r="J61" s="27"/>
      <c r="K61" s="28"/>
    </row>
    <row r="62" spans="2:11" s="14" customFormat="1" ht="18" customHeight="1" x14ac:dyDescent="0.2">
      <c r="B62" s="31" t="s">
        <v>234</v>
      </c>
      <c r="C62" s="29"/>
      <c r="D62" s="31" t="s">
        <v>75</v>
      </c>
      <c r="E62" s="29"/>
      <c r="F62" s="31" t="s">
        <v>76</v>
      </c>
      <c r="G62" s="29"/>
      <c r="H62" s="31" t="s">
        <v>77</v>
      </c>
      <c r="I62" s="29"/>
      <c r="J62" s="27"/>
      <c r="K62" s="28"/>
    </row>
    <row r="63" spans="2:11" s="14" customFormat="1" ht="18" customHeight="1" x14ac:dyDescent="0.2">
      <c r="B63" s="31" t="s">
        <v>235</v>
      </c>
      <c r="C63" s="29"/>
      <c r="D63" s="31" t="s">
        <v>78</v>
      </c>
      <c r="E63" s="29"/>
      <c r="F63" s="31" t="s">
        <v>79</v>
      </c>
      <c r="G63" s="29"/>
      <c r="H63" s="31" t="s">
        <v>80</v>
      </c>
      <c r="I63" s="29"/>
      <c r="J63" s="27"/>
      <c r="K63" s="28"/>
    </row>
    <row r="64" spans="2:11" s="14" customFormat="1" ht="18" customHeight="1" x14ac:dyDescent="0.2">
      <c r="B64" s="31" t="s">
        <v>236</v>
      </c>
      <c r="C64" s="29"/>
      <c r="D64" s="31" t="s">
        <v>81</v>
      </c>
      <c r="E64" s="29"/>
      <c r="F64" s="31" t="s">
        <v>82</v>
      </c>
      <c r="G64" s="29"/>
      <c r="H64" s="31" t="s">
        <v>83</v>
      </c>
      <c r="I64" s="29"/>
      <c r="J64" s="27"/>
      <c r="K64" s="28"/>
    </row>
    <row r="65" spans="2:11" s="14" customFormat="1" ht="18" customHeight="1" x14ac:dyDescent="0.2">
      <c r="B65" s="31" t="s">
        <v>237</v>
      </c>
      <c r="C65" s="29"/>
      <c r="D65" s="31" t="s">
        <v>84</v>
      </c>
      <c r="E65" s="29"/>
      <c r="F65" s="31" t="s">
        <v>85</v>
      </c>
      <c r="G65" s="29"/>
      <c r="H65" s="31" t="s">
        <v>86</v>
      </c>
      <c r="I65" s="29"/>
      <c r="J65" s="27"/>
      <c r="K65" s="28"/>
    </row>
    <row r="66" spans="2:11" s="14" customFormat="1" ht="18" customHeight="1" x14ac:dyDescent="0.2">
      <c r="B66" s="26" t="s">
        <v>238</v>
      </c>
      <c r="C66" s="29"/>
      <c r="D66" s="31" t="s">
        <v>87</v>
      </c>
      <c r="E66" s="29"/>
      <c r="F66" s="31" t="s">
        <v>88</v>
      </c>
      <c r="G66" s="29"/>
      <c r="H66" s="31" t="s">
        <v>89</v>
      </c>
      <c r="I66" s="29"/>
      <c r="J66" s="27"/>
      <c r="K66" s="28"/>
    </row>
    <row r="67" spans="2:11" s="14" customFormat="1" ht="18" customHeight="1" x14ac:dyDescent="0.2">
      <c r="B67" s="32"/>
      <c r="C67" s="32"/>
      <c r="D67" s="33"/>
      <c r="E67" s="33"/>
      <c r="F67" s="33"/>
      <c r="G67" s="33"/>
      <c r="H67" s="33"/>
      <c r="I67" s="33"/>
      <c r="J67" s="27"/>
      <c r="K67" s="28"/>
    </row>
    <row r="68" spans="2:11" s="37" customFormat="1" ht="24" customHeight="1" x14ac:dyDescent="0.2">
      <c r="B68" s="34" t="s">
        <v>90</v>
      </c>
      <c r="C68" s="34"/>
      <c r="D68" s="34"/>
      <c r="E68" s="34"/>
      <c r="F68" s="35" t="s">
        <v>91</v>
      </c>
      <c r="G68" s="34"/>
      <c r="H68" s="35" t="s">
        <v>92</v>
      </c>
      <c r="I68" s="35"/>
      <c r="J68" s="36"/>
      <c r="K68" s="36"/>
    </row>
    <row r="69" spans="2:11" s="38" customFormat="1" ht="7.5" customHeight="1" x14ac:dyDescent="0.2">
      <c r="J69" s="39"/>
      <c r="K69" s="39"/>
    </row>
    <row r="70" spans="2:11" s="38" customFormat="1" ht="16" x14ac:dyDescent="0.2">
      <c r="B70" s="40" t="s">
        <v>97</v>
      </c>
      <c r="C70" s="40"/>
      <c r="D70" s="40"/>
      <c r="E70" s="40"/>
      <c r="F70" s="41">
        <f>COUNTIF(C17:C66, "=0%")+ COUNTIF(E17:E66, "=0%")+ COUNTIF(G17:G66, "=0%")+COUNTIF(I17:I66, "=0%")</f>
        <v>0</v>
      </c>
      <c r="G70" s="42"/>
      <c r="H70" s="43">
        <f>F70/200</f>
        <v>0</v>
      </c>
      <c r="I70" s="124"/>
      <c r="J70" s="39"/>
      <c r="K70" s="39"/>
    </row>
    <row r="71" spans="2:11" s="38" customFormat="1" ht="7.5" customHeight="1" x14ac:dyDescent="0.2">
      <c r="F71" s="44"/>
      <c r="G71" s="44"/>
      <c r="H71" s="45"/>
      <c r="I71" s="45"/>
      <c r="J71" s="39"/>
      <c r="K71" s="39"/>
    </row>
    <row r="72" spans="2:11" s="38" customFormat="1" ht="16" x14ac:dyDescent="0.2">
      <c r="B72" s="40" t="s">
        <v>98</v>
      </c>
      <c r="C72" s="40"/>
      <c r="D72" s="40"/>
      <c r="E72" s="40"/>
      <c r="F72" s="41">
        <f>COUNTIFS(C17:C66, "&lt;26%")+ COUNTIFS(E17:E66, "&lt;26%")+ COUNTIFS(G17:G66, "&lt;26%")+COUNTIFS(I17:I66, "&lt;26%")-F70</f>
        <v>0</v>
      </c>
      <c r="G72" s="42"/>
      <c r="H72" s="43">
        <f>F72/200</f>
        <v>0</v>
      </c>
      <c r="I72" s="124"/>
      <c r="J72" s="39"/>
      <c r="K72" s="39"/>
    </row>
    <row r="73" spans="2:11" s="38" customFormat="1" ht="6.75" customHeight="1" x14ac:dyDescent="0.2">
      <c r="F73" s="44"/>
      <c r="G73" s="44"/>
      <c r="H73" s="45"/>
      <c r="I73" s="45"/>
      <c r="J73" s="39"/>
      <c r="K73" s="39"/>
    </row>
    <row r="74" spans="2:11" s="38" customFormat="1" ht="16" x14ac:dyDescent="0.2">
      <c r="B74" s="40" t="s">
        <v>99</v>
      </c>
      <c r="C74" s="40"/>
      <c r="D74" s="40"/>
      <c r="E74" s="40"/>
      <c r="F74" s="41">
        <f>COUNTIFS(C17:C66, "&lt;51%")+COUNTIFS(E17:E66, "&lt;51%")+COUNTIFS(G17:G66, "&lt;51%")+COUNTIFS(I17:I66, "&lt;51%")-F70-F72</f>
        <v>0</v>
      </c>
      <c r="G74" s="41"/>
      <c r="H74" s="43">
        <f>F74/200</f>
        <v>0</v>
      </c>
      <c r="I74" s="124"/>
      <c r="J74" s="39"/>
      <c r="K74" s="39"/>
    </row>
    <row r="75" spans="2:11" s="38" customFormat="1" ht="6" customHeight="1" x14ac:dyDescent="0.2">
      <c r="F75" s="46"/>
      <c r="G75" s="46"/>
      <c r="H75" s="45"/>
      <c r="I75" s="45"/>
      <c r="J75" s="39"/>
      <c r="K75" s="39"/>
    </row>
    <row r="76" spans="2:11" s="38" customFormat="1" ht="16" x14ac:dyDescent="0.2">
      <c r="B76" s="40" t="s">
        <v>100</v>
      </c>
      <c r="C76" s="40"/>
      <c r="D76" s="40"/>
      <c r="E76" s="40"/>
      <c r="F76" s="41">
        <f>COUNTIFS(C17:C66, "&lt;76%")+COUNTIFS(E17:E66, "&lt;76%")+COUNTIFS(G17:G66, "&lt;76%")+COUNTIFS(I17:I66, "&lt;76%")-F70-F72-F74</f>
        <v>0</v>
      </c>
      <c r="G76" s="41"/>
      <c r="H76" s="43">
        <f>F76/200</f>
        <v>0</v>
      </c>
      <c r="I76" s="124"/>
      <c r="J76" s="39"/>
      <c r="K76" s="39"/>
    </row>
    <row r="77" spans="2:11" s="38" customFormat="1" ht="7.5" customHeight="1" x14ac:dyDescent="0.2">
      <c r="F77" s="44"/>
      <c r="G77" s="44"/>
      <c r="H77" s="45"/>
      <c r="I77" s="45"/>
      <c r="J77" s="39"/>
      <c r="K77" s="39"/>
    </row>
    <row r="78" spans="2:11" s="38" customFormat="1" ht="16" x14ac:dyDescent="0.2">
      <c r="B78" s="40" t="s">
        <v>101</v>
      </c>
      <c r="C78" s="40"/>
      <c r="D78" s="40"/>
      <c r="E78" s="40"/>
      <c r="F78" s="41">
        <f>COUNTIF(C17:C66, "&gt;75%")+COUNTIF(E17:E66, "&gt;75%")+COUNTIF(G17:G66, "&gt;75%")+COUNTIF(I17:I66, "&gt;75%")</f>
        <v>0</v>
      </c>
      <c r="G78" s="42"/>
      <c r="H78" s="43">
        <f>F78/200</f>
        <v>0</v>
      </c>
      <c r="I78" s="124"/>
      <c r="J78" s="39"/>
      <c r="K78" s="39"/>
    </row>
    <row r="79" spans="2:11" ht="19" x14ac:dyDescent="0.25">
      <c r="B79" s="47"/>
      <c r="C79" s="47"/>
      <c r="D79" s="47"/>
      <c r="E79" s="47"/>
      <c r="F79" s="47"/>
      <c r="G79" s="47"/>
      <c r="H79" s="47"/>
      <c r="I79" s="47"/>
    </row>
    <row r="80" spans="2:11" x14ac:dyDescent="0.2">
      <c r="F80" s="125"/>
    </row>
  </sheetData>
  <sheetProtection algorithmName="SHA-512" hashValue="sAp1MoBa3LP1jIpMTX3lXzrQJ4iInVKxR45I/rnIR02KCYLWbvIqcHGf4CGU0b8fSslSo8NyEEqJiQONHiB2cw==" saltValue="kakIYuoFo/HTUCRZJnSadg==" spinCount="100000" sheet="1" objects="1" scenarios="1"/>
  <sortState xmlns:xlrd2="http://schemas.microsoft.com/office/spreadsheetml/2017/richdata2" ref="H18:H25">
    <sortCondition ref="H25"/>
  </sortState>
  <mergeCells count="2">
    <mergeCell ref="F15:G15"/>
    <mergeCell ref="F1:H1"/>
  </mergeCells>
  <phoneticPr fontId="38" type="noConversion"/>
  <conditionalFormatting sqref="B26 I17:I66 C17:C66 E17:E66 G17:G66">
    <cfRule type="top10" dxfId="32" priority="12" rank="10"/>
  </conditionalFormatting>
  <conditionalFormatting sqref="I17:I66 C17:C66 E17:E66 G17:G66">
    <cfRule type="dataBar" priority="17">
      <dataBar>
        <cfvo type="min"/>
        <cfvo type="max"/>
        <color theme="0" tint="-0.14999847407452621"/>
      </dataBar>
    </cfRule>
  </conditionalFormatting>
  <printOptions horizontalCentered="1"/>
  <pageMargins left="0.75000000000000011" right="0.75000000000000011" top="1" bottom="1" header="0.5" footer="0.5"/>
  <pageSetup paperSize="9" fitToHeight="3" orientation="landscape" horizontalDpi="4294967292" verticalDpi="4294967292" r:id="rId1"/>
  <legacy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89999084444715716"/>
  </sheetPr>
  <dimension ref="A1:J27"/>
  <sheetViews>
    <sheetView showGridLines="0" zoomScaleNormal="100" zoomScalePageLayoutView="150" workbookViewId="0">
      <selection activeCell="A7" sqref="A7"/>
    </sheetView>
  </sheetViews>
  <sheetFormatPr baseColWidth="10" defaultColWidth="10.83203125" defaultRowHeight="16" x14ac:dyDescent="0.2"/>
  <cols>
    <col min="1" max="1" width="93.83203125" style="3" customWidth="1"/>
    <col min="2" max="2" width="5" style="3" customWidth="1"/>
    <col min="3" max="16384" width="10.83203125" style="3"/>
  </cols>
  <sheetData>
    <row r="1" spans="1:10" ht="21" thickBot="1" x14ac:dyDescent="0.25">
      <c r="A1" s="95" t="s">
        <v>150</v>
      </c>
    </row>
    <row r="2" spans="1:10" ht="17" thickTop="1" x14ac:dyDescent="0.2">
      <c r="A2" s="112" t="s">
        <v>157</v>
      </c>
      <c r="B2" s="112"/>
      <c r="C2" s="112"/>
      <c r="D2" s="112"/>
      <c r="E2" s="112"/>
      <c r="F2" s="112"/>
      <c r="G2" s="112"/>
      <c r="H2" s="112"/>
      <c r="I2" s="113"/>
      <c r="J2" s="114"/>
    </row>
    <row r="3" spans="1:10" x14ac:dyDescent="0.2">
      <c r="A3" s="127" t="s">
        <v>166</v>
      </c>
      <c r="B3" s="112"/>
      <c r="C3" s="112"/>
      <c r="D3" s="112"/>
      <c r="E3" s="112"/>
      <c r="F3" s="112"/>
      <c r="G3" s="112"/>
      <c r="H3" s="112"/>
      <c r="I3" s="113"/>
      <c r="J3" s="114"/>
    </row>
    <row r="4" spans="1:10" x14ac:dyDescent="0.2">
      <c r="A4" s="127" t="s">
        <v>167</v>
      </c>
      <c r="B4" s="112"/>
      <c r="C4" s="112"/>
      <c r="D4" s="112"/>
      <c r="E4" s="112"/>
      <c r="F4" s="112"/>
      <c r="G4" s="112"/>
      <c r="H4" s="112"/>
      <c r="I4" s="113"/>
      <c r="J4" s="114"/>
    </row>
    <row r="5" spans="1:10" x14ac:dyDescent="0.2">
      <c r="A5" s="112"/>
      <c r="B5" s="112"/>
      <c r="C5" s="112"/>
      <c r="D5" s="112"/>
      <c r="E5" s="112"/>
      <c r="F5" s="112"/>
      <c r="G5" s="112"/>
      <c r="H5" s="112"/>
      <c r="I5" s="113"/>
      <c r="J5" s="114"/>
    </row>
    <row r="6" spans="1:10" x14ac:dyDescent="0.2">
      <c r="A6" s="16" t="s">
        <v>95</v>
      </c>
    </row>
    <row r="7" spans="1:10" ht="33" customHeight="1" x14ac:dyDescent="0.2">
      <c r="A7" s="97"/>
    </row>
    <row r="8" spans="1:10" ht="11.25" customHeight="1" x14ac:dyDescent="0.2">
      <c r="A8" s="92"/>
    </row>
    <row r="9" spans="1:10" ht="20.25" customHeight="1" x14ac:dyDescent="0.2">
      <c r="A9" s="129" t="s">
        <v>173</v>
      </c>
    </row>
    <row r="10" spans="1:10" ht="33.75" customHeight="1" x14ac:dyDescent="0.2">
      <c r="A10" s="97"/>
    </row>
    <row r="11" spans="1:10" x14ac:dyDescent="0.2">
      <c r="A11" s="60"/>
    </row>
    <row r="12" spans="1:10" ht="28.5" customHeight="1" x14ac:dyDescent="0.2">
      <c r="A12" s="129" t="s">
        <v>172</v>
      </c>
    </row>
    <row r="13" spans="1:10" ht="30" customHeight="1" x14ac:dyDescent="0.2">
      <c r="A13" s="97"/>
    </row>
    <row r="14" spans="1:10" x14ac:dyDescent="0.2">
      <c r="A14" s="60"/>
    </row>
    <row r="15" spans="1:10" ht="34" x14ac:dyDescent="0.2">
      <c r="A15" s="129" t="s">
        <v>171</v>
      </c>
    </row>
    <row r="16" spans="1:10" ht="33.75" customHeight="1" x14ac:dyDescent="0.2">
      <c r="A16" s="97"/>
    </row>
    <row r="17" spans="1:1" x14ac:dyDescent="0.2">
      <c r="A17" s="60"/>
    </row>
    <row r="18" spans="1:1" ht="17" x14ac:dyDescent="0.2">
      <c r="A18" s="129" t="s">
        <v>170</v>
      </c>
    </row>
    <row r="19" spans="1:1" ht="28.5" customHeight="1" x14ac:dyDescent="0.2">
      <c r="A19" s="97"/>
    </row>
    <row r="20" spans="1:1" x14ac:dyDescent="0.2">
      <c r="A20" s="60"/>
    </row>
    <row r="21" spans="1:1" ht="17" x14ac:dyDescent="0.2">
      <c r="A21" s="129" t="s">
        <v>169</v>
      </c>
    </row>
    <row r="22" spans="1:1" ht="31.5" customHeight="1" x14ac:dyDescent="0.2">
      <c r="A22" s="97"/>
    </row>
    <row r="23" spans="1:1" ht="31.5" customHeight="1" x14ac:dyDescent="0.2">
      <c r="A23" s="60" t="s">
        <v>168</v>
      </c>
    </row>
    <row r="24" spans="1:1" x14ac:dyDescent="0.2">
      <c r="A24" s="96"/>
    </row>
    <row r="25" spans="1:1" x14ac:dyDescent="0.2">
      <c r="A25" s="97"/>
    </row>
    <row r="26" spans="1:1" x14ac:dyDescent="0.2">
      <c r="A26" s="60"/>
    </row>
    <row r="27" spans="1:1" x14ac:dyDescent="0.2">
      <c r="A27" s="60"/>
    </row>
  </sheetData>
  <sheetProtection algorithmName="SHA-512" hashValue="OExheXf+zBe/Je+xxzLPTbA0fbTgXCO9aRORaUpoffoHyGFBb0GkF0Et5DiN43xfG23k0ZvE0FkglOPy4uoUNw==" saltValue="aIZU/Wo8kgk1iBgHoX/HRw==" spinCount="100000" sheet="1" objects="1" scenarios="1"/>
  <phoneticPr fontId="38" type="noConversion"/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</sheetPr>
  <dimension ref="B1:D30"/>
  <sheetViews>
    <sheetView showGridLines="0" topLeftCell="A5" zoomScale="110" zoomScaleNormal="110" zoomScalePageLayoutView="150" workbookViewId="0">
      <selection activeCell="H28" sqref="H28"/>
    </sheetView>
  </sheetViews>
  <sheetFormatPr baseColWidth="10" defaultColWidth="11" defaultRowHeight="16" x14ac:dyDescent="0.2"/>
  <cols>
    <col min="1" max="1" width="3.6640625" customWidth="1"/>
    <col min="2" max="2" width="6" customWidth="1"/>
    <col min="3" max="3" width="64" customWidth="1"/>
    <col min="4" max="4" width="4.33203125" customWidth="1"/>
    <col min="5" max="5" width="4" customWidth="1"/>
  </cols>
  <sheetData>
    <row r="1" spans="2:4" ht="20" thickBot="1" x14ac:dyDescent="0.3">
      <c r="B1" s="4"/>
      <c r="C1" s="132" t="s">
        <v>177</v>
      </c>
      <c r="D1" s="4"/>
    </row>
    <row r="2" spans="2:4" ht="17" thickTop="1" x14ac:dyDescent="0.2"/>
    <row r="3" spans="2:4" ht="31" customHeight="1" x14ac:dyDescent="0.2">
      <c r="B3" s="156" t="s">
        <v>174</v>
      </c>
      <c r="C3" s="156"/>
      <c r="D3" s="156"/>
    </row>
    <row r="4" spans="2:4" ht="37" customHeight="1" x14ac:dyDescent="0.2">
      <c r="B4" s="157" t="s">
        <v>158</v>
      </c>
      <c r="C4" s="157"/>
      <c r="D4" s="157"/>
    </row>
    <row r="5" spans="2:4" ht="34" customHeight="1" x14ac:dyDescent="0.2">
      <c r="B5" s="157" t="s">
        <v>159</v>
      </c>
      <c r="C5" s="157"/>
      <c r="D5" s="157"/>
    </row>
    <row r="6" spans="2:4" x14ac:dyDescent="0.2">
      <c r="B6" t="s">
        <v>175</v>
      </c>
    </row>
    <row r="7" spans="2:4" x14ac:dyDescent="0.2">
      <c r="B7" t="s">
        <v>176</v>
      </c>
    </row>
    <row r="8" spans="2:4" x14ac:dyDescent="0.2">
      <c r="C8" s="131"/>
    </row>
    <row r="9" spans="2:4" x14ac:dyDescent="0.2">
      <c r="B9" s="6"/>
      <c r="C9" s="5" t="s">
        <v>93</v>
      </c>
    </row>
    <row r="10" spans="2:4" x14ac:dyDescent="0.2">
      <c r="B10" s="158" t="s">
        <v>187</v>
      </c>
      <c r="C10" s="158"/>
    </row>
    <row r="11" spans="2:4" x14ac:dyDescent="0.2">
      <c r="B11" s="7">
        <v>1</v>
      </c>
      <c r="C11" s="108"/>
    </row>
    <row r="12" spans="2:4" x14ac:dyDescent="0.2">
      <c r="B12" s="8">
        <v>2</v>
      </c>
      <c r="C12" s="109"/>
    </row>
    <row r="13" spans="2:4" x14ac:dyDescent="0.2">
      <c r="B13" s="8">
        <v>3</v>
      </c>
      <c r="C13" s="109"/>
    </row>
    <row r="14" spans="2:4" x14ac:dyDescent="0.2">
      <c r="B14" s="8">
        <v>4</v>
      </c>
      <c r="C14" s="109"/>
    </row>
    <row r="15" spans="2:4" x14ac:dyDescent="0.2">
      <c r="B15" s="8">
        <v>5</v>
      </c>
      <c r="C15" s="109"/>
    </row>
    <row r="16" spans="2:4" x14ac:dyDescent="0.2">
      <c r="B16" s="8">
        <v>6</v>
      </c>
      <c r="C16" s="109"/>
    </row>
    <row r="17" spans="2:3" x14ac:dyDescent="0.2">
      <c r="B17" s="8">
        <v>7</v>
      </c>
      <c r="C17" s="109"/>
    </row>
    <row r="18" spans="2:3" x14ac:dyDescent="0.2">
      <c r="B18" s="8">
        <v>8</v>
      </c>
      <c r="C18" s="109"/>
    </row>
    <row r="19" spans="2:3" x14ac:dyDescent="0.2">
      <c r="B19" s="8">
        <v>9</v>
      </c>
      <c r="C19" s="109"/>
    </row>
    <row r="20" spans="2:3" x14ac:dyDescent="0.2">
      <c r="B20" s="8">
        <v>10</v>
      </c>
      <c r="C20" s="109"/>
    </row>
    <row r="21" spans="2:3" x14ac:dyDescent="0.2">
      <c r="B21" s="8">
        <v>11</v>
      </c>
      <c r="C21" s="109"/>
    </row>
    <row r="22" spans="2:3" x14ac:dyDescent="0.2">
      <c r="B22" s="8">
        <v>12</v>
      </c>
      <c r="C22" s="109"/>
    </row>
    <row r="23" spans="2:3" x14ac:dyDescent="0.2">
      <c r="B23" s="8">
        <v>13</v>
      </c>
      <c r="C23" s="109"/>
    </row>
    <row r="24" spans="2:3" x14ac:dyDescent="0.2">
      <c r="B24" s="8">
        <v>14</v>
      </c>
      <c r="C24" s="109"/>
    </row>
    <row r="25" spans="2:3" x14ac:dyDescent="0.2">
      <c r="B25" s="8">
        <v>15</v>
      </c>
      <c r="C25" s="109"/>
    </row>
    <row r="26" spans="2:3" x14ac:dyDescent="0.2">
      <c r="B26" s="8">
        <v>16</v>
      </c>
      <c r="C26" s="109"/>
    </row>
    <row r="27" spans="2:3" x14ac:dyDescent="0.2">
      <c r="B27" s="8">
        <v>17</v>
      </c>
      <c r="C27" s="109"/>
    </row>
    <row r="28" spans="2:3" x14ac:dyDescent="0.2">
      <c r="B28" s="8">
        <v>18</v>
      </c>
      <c r="C28" s="109"/>
    </row>
    <row r="29" spans="2:3" x14ac:dyDescent="0.2">
      <c r="B29" s="8">
        <v>19</v>
      </c>
      <c r="C29" s="109"/>
    </row>
    <row r="30" spans="2:3" x14ac:dyDescent="0.2">
      <c r="B30" s="151">
        <v>20</v>
      </c>
      <c r="C30" s="109"/>
    </row>
  </sheetData>
  <sheetProtection algorithmName="SHA-512" hashValue="MICE1CYFFq3/7yQhaMTzejb+RunGqPS8iiwh4GLBUrUIstjiE29fLVDonxm2YhUxS4VrL7dFwcrS3c1RAwByww==" saltValue="3GCldBbrCJ3R3P6RypxfnQ==" spinCount="100000" sheet="1" objects="1" scenarios="1"/>
  <mergeCells count="4">
    <mergeCell ref="B3:D3"/>
    <mergeCell ref="B4:D4"/>
    <mergeCell ref="B5:D5"/>
    <mergeCell ref="B10:C10"/>
  </mergeCells>
  <phoneticPr fontId="38" type="noConversion"/>
  <dataValidations count="1">
    <dataValidation allowBlank="1" showInputMessage="1" showErrorMessage="1" promptTitle="=Lista5" sqref="C11:C29" xr:uid="{00000000-0002-0000-0300-000000000000}"/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</sheetPr>
  <dimension ref="B1:F95"/>
  <sheetViews>
    <sheetView showGridLines="0" topLeftCell="B26" zoomScale="106" zoomScaleNormal="106" zoomScalePageLayoutView="150" workbookViewId="0">
      <selection activeCell="E84" sqref="E84"/>
    </sheetView>
  </sheetViews>
  <sheetFormatPr baseColWidth="10" defaultColWidth="11" defaultRowHeight="16" x14ac:dyDescent="0.2"/>
  <cols>
    <col min="1" max="1" width="3.5" customWidth="1"/>
    <col min="2" max="2" width="5.33203125" customWidth="1"/>
    <col min="3" max="3" width="64.6640625" customWidth="1"/>
    <col min="4" max="4" width="5.83203125" customWidth="1"/>
  </cols>
  <sheetData>
    <row r="1" spans="2:6" ht="20" thickBot="1" x14ac:dyDescent="0.3">
      <c r="B1" s="4"/>
      <c r="C1" s="68" t="s">
        <v>124</v>
      </c>
      <c r="D1" s="4"/>
    </row>
    <row r="2" spans="2:6" ht="17" thickTop="1" x14ac:dyDescent="0.2"/>
    <row r="3" spans="2:6" x14ac:dyDescent="0.2">
      <c r="B3" s="159" t="s">
        <v>189</v>
      </c>
      <c r="C3" s="159"/>
    </row>
    <row r="4" spans="2:6" x14ac:dyDescent="0.2">
      <c r="B4" s="159"/>
      <c r="C4" s="159"/>
    </row>
    <row r="5" spans="2:6" x14ac:dyDescent="0.2">
      <c r="B5" s="159"/>
      <c r="C5" s="159"/>
    </row>
    <row r="7" spans="2:6" ht="17" thickBot="1" x14ac:dyDescent="0.25">
      <c r="B7" s="53"/>
      <c r="C7" s="53" t="s">
        <v>104</v>
      </c>
      <c r="D7" s="53"/>
    </row>
    <row r="8" spans="2:6" ht="17" thickBot="1" x14ac:dyDescent="0.25">
      <c r="B8" s="102" t="s">
        <v>102</v>
      </c>
      <c r="C8" s="61"/>
      <c r="D8" s="106"/>
    </row>
    <row r="9" spans="2:6" ht="52" thickBot="1" x14ac:dyDescent="0.25">
      <c r="B9" s="53"/>
      <c r="C9" s="52" t="s">
        <v>190</v>
      </c>
      <c r="D9" s="116" t="s">
        <v>160</v>
      </c>
    </row>
    <row r="10" spans="2:6" x14ac:dyDescent="0.2">
      <c r="B10" s="49" t="s">
        <v>102</v>
      </c>
      <c r="C10" s="62"/>
      <c r="D10" s="117"/>
      <c r="F10" s="115"/>
    </row>
    <row r="11" spans="2:6" x14ac:dyDescent="0.2">
      <c r="B11" s="50" t="s">
        <v>105</v>
      </c>
      <c r="C11" s="63"/>
      <c r="D11" s="118"/>
    </row>
    <row r="12" spans="2:6" x14ac:dyDescent="0.2">
      <c r="B12" s="50" t="s">
        <v>106</v>
      </c>
      <c r="C12" s="63"/>
      <c r="D12" s="118"/>
    </row>
    <row r="13" spans="2:6" x14ac:dyDescent="0.2">
      <c r="B13" s="50" t="s">
        <v>107</v>
      </c>
      <c r="C13" s="63"/>
      <c r="D13" s="118"/>
    </row>
    <row r="14" spans="2:6" ht="17" thickBot="1" x14ac:dyDescent="0.25">
      <c r="B14" s="51" t="s">
        <v>108</v>
      </c>
      <c r="C14" s="64"/>
      <c r="D14" s="119"/>
    </row>
    <row r="15" spans="2:6" x14ac:dyDescent="0.2">
      <c r="B15" s="57"/>
      <c r="C15" s="57"/>
      <c r="D15" s="57"/>
    </row>
    <row r="16" spans="2:6" ht="17" thickBot="1" x14ac:dyDescent="0.25">
      <c r="B16" s="53"/>
      <c r="C16" s="53" t="s">
        <v>110</v>
      </c>
      <c r="D16" s="53"/>
    </row>
    <row r="17" spans="2:4" ht="17" thickBot="1" x14ac:dyDescent="0.25">
      <c r="B17" s="102" t="s">
        <v>105</v>
      </c>
      <c r="C17" s="61"/>
      <c r="D17" s="106"/>
    </row>
    <row r="18" spans="2:4" ht="18" thickBot="1" x14ac:dyDescent="0.25">
      <c r="B18" s="53"/>
      <c r="C18" s="52" t="s">
        <v>109</v>
      </c>
      <c r="D18" s="53"/>
    </row>
    <row r="19" spans="2:4" x14ac:dyDescent="0.2">
      <c r="B19" s="49" t="s">
        <v>102</v>
      </c>
      <c r="C19" s="62"/>
      <c r="D19" s="54"/>
    </row>
    <row r="20" spans="2:4" x14ac:dyDescent="0.2">
      <c r="B20" s="50" t="s">
        <v>105</v>
      </c>
      <c r="C20" s="63"/>
      <c r="D20" s="55"/>
    </row>
    <row r="21" spans="2:4" x14ac:dyDescent="0.2">
      <c r="B21" s="50" t="s">
        <v>106</v>
      </c>
      <c r="C21" s="63"/>
      <c r="D21" s="55"/>
    </row>
    <row r="22" spans="2:4" x14ac:dyDescent="0.2">
      <c r="B22" s="50" t="s">
        <v>107</v>
      </c>
      <c r="C22" s="63"/>
      <c r="D22" s="55"/>
    </row>
    <row r="23" spans="2:4" ht="17" thickBot="1" x14ac:dyDescent="0.25">
      <c r="B23" s="51" t="s">
        <v>108</v>
      </c>
      <c r="C23" s="64"/>
      <c r="D23" s="56"/>
    </row>
    <row r="25" spans="2:4" ht="17" thickBot="1" x14ac:dyDescent="0.25">
      <c r="B25" s="53"/>
      <c r="C25" s="53" t="s">
        <v>111</v>
      </c>
      <c r="D25" s="53"/>
    </row>
    <row r="26" spans="2:4" ht="17" thickBot="1" x14ac:dyDescent="0.25">
      <c r="B26" s="102" t="s">
        <v>106</v>
      </c>
      <c r="C26" s="61"/>
      <c r="D26" s="106"/>
    </row>
    <row r="27" spans="2:4" ht="18" thickBot="1" x14ac:dyDescent="0.25">
      <c r="B27" s="53"/>
      <c r="C27" s="52" t="s">
        <v>109</v>
      </c>
      <c r="D27" s="53"/>
    </row>
    <row r="28" spans="2:4" x14ac:dyDescent="0.2">
      <c r="B28" s="49" t="s">
        <v>102</v>
      </c>
      <c r="C28" s="62"/>
      <c r="D28" s="54"/>
    </row>
    <row r="29" spans="2:4" x14ac:dyDescent="0.2">
      <c r="B29" s="50" t="s">
        <v>105</v>
      </c>
      <c r="C29" s="63"/>
      <c r="D29" s="55"/>
    </row>
    <row r="30" spans="2:4" x14ac:dyDescent="0.2">
      <c r="B30" s="50" t="s">
        <v>106</v>
      </c>
      <c r="C30" s="63"/>
      <c r="D30" s="55"/>
    </row>
    <row r="31" spans="2:4" x14ac:dyDescent="0.2">
      <c r="B31" s="50" t="s">
        <v>107</v>
      </c>
      <c r="C31" s="63"/>
      <c r="D31" s="55"/>
    </row>
    <row r="32" spans="2:4" ht="17" thickBot="1" x14ac:dyDescent="0.25">
      <c r="B32" s="51" t="s">
        <v>108</v>
      </c>
      <c r="C32" s="64"/>
      <c r="D32" s="56"/>
    </row>
    <row r="34" spans="2:4" ht="17" thickBot="1" x14ac:dyDescent="0.25">
      <c r="B34" s="53"/>
      <c r="C34" s="53" t="s">
        <v>112</v>
      </c>
      <c r="D34" s="53"/>
    </row>
    <row r="35" spans="2:4" ht="17" thickBot="1" x14ac:dyDescent="0.25">
      <c r="B35" s="102" t="s">
        <v>107</v>
      </c>
      <c r="C35" s="61"/>
      <c r="D35" s="106"/>
    </row>
    <row r="36" spans="2:4" ht="18" thickBot="1" x14ac:dyDescent="0.25">
      <c r="B36" s="53"/>
      <c r="C36" s="52" t="s">
        <v>109</v>
      </c>
      <c r="D36" s="53"/>
    </row>
    <row r="37" spans="2:4" x14ac:dyDescent="0.2">
      <c r="B37" s="49" t="s">
        <v>102</v>
      </c>
      <c r="C37" s="62"/>
      <c r="D37" s="54"/>
    </row>
    <row r="38" spans="2:4" x14ac:dyDescent="0.2">
      <c r="B38" s="50" t="s">
        <v>105</v>
      </c>
      <c r="C38" s="63"/>
      <c r="D38" s="55"/>
    </row>
    <row r="39" spans="2:4" x14ac:dyDescent="0.2">
      <c r="B39" s="50" t="s">
        <v>106</v>
      </c>
      <c r="C39" s="63"/>
      <c r="D39" s="55"/>
    </row>
    <row r="40" spans="2:4" x14ac:dyDescent="0.2">
      <c r="B40" s="50" t="s">
        <v>107</v>
      </c>
      <c r="C40" s="63"/>
      <c r="D40" s="55"/>
    </row>
    <row r="41" spans="2:4" ht="17" thickBot="1" x14ac:dyDescent="0.25">
      <c r="B41" s="51" t="s">
        <v>108</v>
      </c>
      <c r="C41" s="64"/>
      <c r="D41" s="56"/>
    </row>
    <row r="43" spans="2:4" ht="17" thickBot="1" x14ac:dyDescent="0.25">
      <c r="B43" s="53"/>
      <c r="C43" s="53" t="s">
        <v>113</v>
      </c>
      <c r="D43" s="53"/>
    </row>
    <row r="44" spans="2:4" ht="17" thickBot="1" x14ac:dyDescent="0.25">
      <c r="B44" s="102" t="s">
        <v>108</v>
      </c>
      <c r="C44" s="61"/>
      <c r="D44" s="106"/>
    </row>
    <row r="45" spans="2:4" ht="18" thickBot="1" x14ac:dyDescent="0.25">
      <c r="B45" s="53"/>
      <c r="C45" s="52" t="s">
        <v>109</v>
      </c>
      <c r="D45" s="53"/>
    </row>
    <row r="46" spans="2:4" x14ac:dyDescent="0.2">
      <c r="B46" s="49" t="s">
        <v>102</v>
      </c>
      <c r="C46" s="62"/>
      <c r="D46" s="54"/>
    </row>
    <row r="47" spans="2:4" x14ac:dyDescent="0.2">
      <c r="B47" s="50" t="s">
        <v>105</v>
      </c>
      <c r="C47" s="63"/>
      <c r="D47" s="55"/>
    </row>
    <row r="48" spans="2:4" x14ac:dyDescent="0.2">
      <c r="B48" s="50" t="s">
        <v>106</v>
      </c>
      <c r="C48" s="63"/>
      <c r="D48" s="55"/>
    </row>
    <row r="49" spans="2:4" x14ac:dyDescent="0.2">
      <c r="B49" s="50" t="s">
        <v>107</v>
      </c>
      <c r="C49" s="63"/>
      <c r="D49" s="55"/>
    </row>
    <row r="50" spans="2:4" ht="17" thickBot="1" x14ac:dyDescent="0.25">
      <c r="B50" s="51" t="s">
        <v>108</v>
      </c>
      <c r="C50" s="64"/>
      <c r="D50" s="56"/>
    </row>
    <row r="52" spans="2:4" ht="17" thickBot="1" x14ac:dyDescent="0.25">
      <c r="B52" s="53"/>
      <c r="C52" s="53" t="s">
        <v>114</v>
      </c>
      <c r="D52" s="53"/>
    </row>
    <row r="53" spans="2:4" ht="17" thickBot="1" x14ac:dyDescent="0.25">
      <c r="B53" s="102" t="s">
        <v>115</v>
      </c>
      <c r="C53" s="61"/>
      <c r="D53" s="106"/>
    </row>
    <row r="54" spans="2:4" ht="18" thickBot="1" x14ac:dyDescent="0.25">
      <c r="B54" s="53"/>
      <c r="C54" s="52" t="s">
        <v>109</v>
      </c>
      <c r="D54" s="53"/>
    </row>
    <row r="55" spans="2:4" x14ac:dyDescent="0.2">
      <c r="B55" s="49" t="s">
        <v>102</v>
      </c>
      <c r="C55" s="62"/>
      <c r="D55" s="54"/>
    </row>
    <row r="56" spans="2:4" x14ac:dyDescent="0.2">
      <c r="B56" s="50" t="s">
        <v>105</v>
      </c>
      <c r="C56" s="63"/>
      <c r="D56" s="55"/>
    </row>
    <row r="57" spans="2:4" x14ac:dyDescent="0.2">
      <c r="B57" s="50" t="s">
        <v>106</v>
      </c>
      <c r="C57" s="63"/>
      <c r="D57" s="55"/>
    </row>
    <row r="58" spans="2:4" x14ac:dyDescent="0.2">
      <c r="B58" s="50" t="s">
        <v>107</v>
      </c>
      <c r="C58" s="63"/>
      <c r="D58" s="55"/>
    </row>
    <row r="59" spans="2:4" ht="17" thickBot="1" x14ac:dyDescent="0.25">
      <c r="B59" s="51" t="s">
        <v>108</v>
      </c>
      <c r="C59" s="64"/>
      <c r="D59" s="56"/>
    </row>
    <row r="61" spans="2:4" ht="17" thickBot="1" x14ac:dyDescent="0.25">
      <c r="B61" s="58"/>
      <c r="C61" s="58" t="s">
        <v>117</v>
      </c>
      <c r="D61" s="58"/>
    </row>
    <row r="62" spans="2:4" ht="17" thickBot="1" x14ac:dyDescent="0.25">
      <c r="B62" s="102" t="s">
        <v>116</v>
      </c>
      <c r="C62" s="65"/>
      <c r="D62" s="107"/>
    </row>
    <row r="63" spans="2:4" ht="18" thickBot="1" x14ac:dyDescent="0.25">
      <c r="B63" s="58"/>
      <c r="C63" s="59" t="s">
        <v>109</v>
      </c>
      <c r="D63" s="58"/>
    </row>
    <row r="64" spans="2:4" x14ac:dyDescent="0.2">
      <c r="B64" s="49" t="s">
        <v>102</v>
      </c>
      <c r="C64" s="62"/>
      <c r="D64" s="54"/>
    </row>
    <row r="65" spans="2:4" x14ac:dyDescent="0.2">
      <c r="B65" s="50" t="s">
        <v>105</v>
      </c>
      <c r="C65" s="63"/>
      <c r="D65" s="55"/>
    </row>
    <row r="66" spans="2:4" x14ac:dyDescent="0.2">
      <c r="B66" s="50" t="s">
        <v>106</v>
      </c>
      <c r="C66" s="63"/>
      <c r="D66" s="55"/>
    </row>
    <row r="67" spans="2:4" x14ac:dyDescent="0.2">
      <c r="B67" s="50" t="s">
        <v>107</v>
      </c>
      <c r="C67" s="63"/>
      <c r="D67" s="55"/>
    </row>
    <row r="68" spans="2:4" ht="17" thickBot="1" x14ac:dyDescent="0.25">
      <c r="B68" s="51" t="s">
        <v>108</v>
      </c>
      <c r="C68" s="64"/>
      <c r="D68" s="56"/>
    </row>
    <row r="70" spans="2:4" ht="17" thickBot="1" x14ac:dyDescent="0.25">
      <c r="B70" s="58"/>
      <c r="C70" s="58" t="s">
        <v>119</v>
      </c>
      <c r="D70" s="58"/>
    </row>
    <row r="71" spans="2:4" ht="17" thickBot="1" x14ac:dyDescent="0.25">
      <c r="B71" s="102" t="s">
        <v>118</v>
      </c>
      <c r="C71" s="65"/>
      <c r="D71" s="107"/>
    </row>
    <row r="72" spans="2:4" ht="18" thickBot="1" x14ac:dyDescent="0.25">
      <c r="B72" s="58"/>
      <c r="C72" s="59" t="s">
        <v>109</v>
      </c>
      <c r="D72" s="58"/>
    </row>
    <row r="73" spans="2:4" x14ac:dyDescent="0.2">
      <c r="B73" s="49" t="s">
        <v>102</v>
      </c>
      <c r="C73" s="62"/>
      <c r="D73" s="54"/>
    </row>
    <row r="74" spans="2:4" x14ac:dyDescent="0.2">
      <c r="B74" s="50" t="s">
        <v>105</v>
      </c>
      <c r="C74" s="63"/>
      <c r="D74" s="55"/>
    </row>
    <row r="75" spans="2:4" x14ac:dyDescent="0.2">
      <c r="B75" s="50" t="s">
        <v>106</v>
      </c>
      <c r="C75" s="63"/>
      <c r="D75" s="55"/>
    </row>
    <row r="76" spans="2:4" x14ac:dyDescent="0.2">
      <c r="B76" s="50" t="s">
        <v>107</v>
      </c>
      <c r="C76" s="63"/>
      <c r="D76" s="55"/>
    </row>
    <row r="77" spans="2:4" ht="17" thickBot="1" x14ac:dyDescent="0.25">
      <c r="B77" s="51" t="s">
        <v>108</v>
      </c>
      <c r="C77" s="64"/>
      <c r="D77" s="56"/>
    </row>
    <row r="79" spans="2:4" ht="17" thickBot="1" x14ac:dyDescent="0.25">
      <c r="B79" s="58"/>
      <c r="C79" s="58" t="s">
        <v>121</v>
      </c>
      <c r="D79" s="58"/>
    </row>
    <row r="80" spans="2:4" ht="17" thickBot="1" x14ac:dyDescent="0.25">
      <c r="B80" s="102" t="s">
        <v>120</v>
      </c>
      <c r="C80" s="65"/>
      <c r="D80" s="107"/>
    </row>
    <row r="81" spans="2:4" ht="18" thickBot="1" x14ac:dyDescent="0.25">
      <c r="B81" s="58"/>
      <c r="C81" s="59" t="s">
        <v>109</v>
      </c>
      <c r="D81" s="58"/>
    </row>
    <row r="82" spans="2:4" x14ac:dyDescent="0.2">
      <c r="B82" s="49" t="s">
        <v>102</v>
      </c>
      <c r="C82" s="62"/>
      <c r="D82" s="54"/>
    </row>
    <row r="83" spans="2:4" x14ac:dyDescent="0.2">
      <c r="B83" s="50" t="s">
        <v>105</v>
      </c>
      <c r="C83" s="63"/>
      <c r="D83" s="55"/>
    </row>
    <row r="84" spans="2:4" x14ac:dyDescent="0.2">
      <c r="B84" s="50" t="s">
        <v>106</v>
      </c>
      <c r="C84" s="63"/>
      <c r="D84" s="55"/>
    </row>
    <row r="85" spans="2:4" x14ac:dyDescent="0.2">
      <c r="B85" s="50" t="s">
        <v>107</v>
      </c>
      <c r="C85" s="63"/>
      <c r="D85" s="55"/>
    </row>
    <row r="86" spans="2:4" ht="17" thickBot="1" x14ac:dyDescent="0.25">
      <c r="B86" s="51" t="s">
        <v>108</v>
      </c>
      <c r="C86" s="64"/>
      <c r="D86" s="56"/>
    </row>
    <row r="88" spans="2:4" ht="17" thickBot="1" x14ac:dyDescent="0.25">
      <c r="B88" s="58"/>
      <c r="C88" s="58" t="s">
        <v>123</v>
      </c>
      <c r="D88" s="58"/>
    </row>
    <row r="89" spans="2:4" ht="17" thickBot="1" x14ac:dyDescent="0.25">
      <c r="B89" s="102" t="s">
        <v>122</v>
      </c>
      <c r="C89" s="65"/>
      <c r="D89" s="107"/>
    </row>
    <row r="90" spans="2:4" ht="18" thickBot="1" x14ac:dyDescent="0.25">
      <c r="B90" s="58"/>
      <c r="C90" s="59" t="s">
        <v>109</v>
      </c>
      <c r="D90" s="58"/>
    </row>
    <row r="91" spans="2:4" x14ac:dyDescent="0.2">
      <c r="B91" s="49" t="s">
        <v>102</v>
      </c>
      <c r="C91" s="62"/>
      <c r="D91" s="54"/>
    </row>
    <row r="92" spans="2:4" x14ac:dyDescent="0.2">
      <c r="B92" s="50" t="s">
        <v>105</v>
      </c>
      <c r="C92" s="63"/>
      <c r="D92" s="55"/>
    </row>
    <row r="93" spans="2:4" x14ac:dyDescent="0.2">
      <c r="B93" s="50" t="s">
        <v>106</v>
      </c>
      <c r="C93" s="63"/>
      <c r="D93" s="55"/>
    </row>
    <row r="94" spans="2:4" x14ac:dyDescent="0.2">
      <c r="B94" s="50" t="s">
        <v>107</v>
      </c>
      <c r="C94" s="63"/>
      <c r="D94" s="55"/>
    </row>
    <row r="95" spans="2:4" ht="17" thickBot="1" x14ac:dyDescent="0.25">
      <c r="B95" s="51" t="s">
        <v>108</v>
      </c>
      <c r="C95" s="64"/>
      <c r="D95" s="56"/>
    </row>
  </sheetData>
  <sheetProtection password="CFC0" sheet="1" objects="1" scenarios="1"/>
  <mergeCells count="1">
    <mergeCell ref="B3:C5"/>
  </mergeCells>
  <phoneticPr fontId="38" type="noConversion"/>
  <conditionalFormatting sqref="C10:C14">
    <cfRule type="duplicateValues" dxfId="31" priority="11"/>
  </conditionalFormatting>
  <conditionalFormatting sqref="C19:C23">
    <cfRule type="duplicateValues" dxfId="30" priority="10"/>
  </conditionalFormatting>
  <conditionalFormatting sqref="C28:C32">
    <cfRule type="duplicateValues" dxfId="29" priority="9"/>
  </conditionalFormatting>
  <conditionalFormatting sqref="C37:C41">
    <cfRule type="duplicateValues" dxfId="28" priority="8"/>
  </conditionalFormatting>
  <conditionalFormatting sqref="C46:C50">
    <cfRule type="duplicateValues" dxfId="27" priority="7"/>
  </conditionalFormatting>
  <conditionalFormatting sqref="C55:C59">
    <cfRule type="duplicateValues" dxfId="26" priority="5"/>
  </conditionalFormatting>
  <conditionalFormatting sqref="C64:C68">
    <cfRule type="duplicateValues" dxfId="25" priority="4"/>
  </conditionalFormatting>
  <conditionalFormatting sqref="C73:C77">
    <cfRule type="duplicateValues" dxfId="24" priority="3"/>
  </conditionalFormatting>
  <conditionalFormatting sqref="C82:C86">
    <cfRule type="duplicateValues" dxfId="23" priority="2"/>
  </conditionalFormatting>
  <conditionalFormatting sqref="C91:C95">
    <cfRule type="duplicateValues" dxfId="22" priority="1"/>
  </conditionalFormatting>
  <dataValidations xWindow="427" yWindow="516" count="1">
    <dataValidation type="list" allowBlank="1" showErrorMessage="1" prompt="=lista5" sqref="C10:C14 C19:C23 C28:C32 C37:C41 C46:C50 C55:C59 C64:C68 C73:C77 C82:C86 C91:C95" xr:uid="{00000000-0002-0000-0400-000000000000}">
      <formula1>Lista5</formula1>
    </dataValidation>
  </dataValidations>
  <pageMargins left="0.75" right="0.75" top="1" bottom="1" header="0.5" footer="0.5"/>
  <pageSetup paperSize="9" orientation="portrait" horizontalDpi="4294967292" vertic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2" r:id="rId4" name="Spinner 6">
              <controlPr defaultSize="0" autoPict="0">
                <anchor moveWithCells="1" sizeWithCells="1">
                  <from>
                    <xdr:col>3</xdr:col>
                    <xdr:colOff>76200</xdr:colOff>
                    <xdr:row>8</xdr:row>
                    <xdr:rowOff>50800</xdr:rowOff>
                  </from>
                  <to>
                    <xdr:col>3</xdr:col>
                    <xdr:colOff>355600</xdr:colOff>
                    <xdr:row>8</xdr:row>
                    <xdr:rowOff>317500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B1:F95"/>
  <sheetViews>
    <sheetView showGridLines="0" topLeftCell="A50" zoomScale="98" zoomScaleNormal="98" zoomScalePageLayoutView="150" workbookViewId="0">
      <selection activeCell="H94" sqref="H94"/>
    </sheetView>
  </sheetViews>
  <sheetFormatPr baseColWidth="10" defaultColWidth="11" defaultRowHeight="16" x14ac:dyDescent="0.2"/>
  <cols>
    <col min="1" max="1" width="3.5" customWidth="1"/>
    <col min="2" max="2" width="5.33203125" customWidth="1"/>
    <col min="3" max="3" width="64.6640625" customWidth="1"/>
    <col min="4" max="4" width="5.83203125" customWidth="1"/>
  </cols>
  <sheetData>
    <row r="1" spans="2:6" ht="20" thickBot="1" x14ac:dyDescent="0.3">
      <c r="B1" s="4"/>
      <c r="C1" s="68" t="s">
        <v>124</v>
      </c>
      <c r="D1" s="4"/>
    </row>
    <row r="2" spans="2:6" ht="17" thickTop="1" x14ac:dyDescent="0.2"/>
    <row r="3" spans="2:6" x14ac:dyDescent="0.2">
      <c r="B3" s="104" t="s">
        <v>103</v>
      </c>
    </row>
    <row r="4" spans="2:6" x14ac:dyDescent="0.2">
      <c r="B4" s="104" t="s">
        <v>152</v>
      </c>
    </row>
    <row r="5" spans="2:6" x14ac:dyDescent="0.2">
      <c r="B5" s="104" t="s">
        <v>153</v>
      </c>
    </row>
    <row r="7" spans="2:6" ht="17" thickBot="1" x14ac:dyDescent="0.25">
      <c r="B7" s="53"/>
      <c r="C7" s="53" t="s">
        <v>104</v>
      </c>
      <c r="D7" s="53"/>
    </row>
    <row r="8" spans="2:6" ht="17" thickBot="1" x14ac:dyDescent="0.25">
      <c r="B8" s="102" t="s">
        <v>102</v>
      </c>
      <c r="C8" s="61"/>
      <c r="D8" s="106"/>
    </row>
    <row r="9" spans="2:6" ht="52" thickBot="1" x14ac:dyDescent="0.25">
      <c r="B9" s="53"/>
      <c r="C9" s="52" t="s">
        <v>190</v>
      </c>
      <c r="D9" s="116" t="s">
        <v>160</v>
      </c>
    </row>
    <row r="10" spans="2:6" x14ac:dyDescent="0.2">
      <c r="B10" s="49" t="s">
        <v>102</v>
      </c>
      <c r="C10" s="62"/>
      <c r="D10" s="117"/>
      <c r="F10" s="115"/>
    </row>
    <row r="11" spans="2:6" x14ac:dyDescent="0.2">
      <c r="B11" s="50" t="s">
        <v>105</v>
      </c>
      <c r="C11" s="63"/>
      <c r="D11" s="118"/>
    </row>
    <row r="12" spans="2:6" x14ac:dyDescent="0.2">
      <c r="B12" s="50" t="s">
        <v>106</v>
      </c>
      <c r="C12" s="63"/>
      <c r="D12" s="118"/>
    </row>
    <row r="13" spans="2:6" x14ac:dyDescent="0.2">
      <c r="B13" s="50" t="s">
        <v>107</v>
      </c>
      <c r="C13" s="63"/>
      <c r="D13" s="118"/>
    </row>
    <row r="14" spans="2:6" ht="17" thickBot="1" x14ac:dyDescent="0.25">
      <c r="B14" s="51" t="s">
        <v>108</v>
      </c>
      <c r="C14" s="64"/>
      <c r="D14" s="119"/>
    </row>
    <row r="15" spans="2:6" x14ac:dyDescent="0.2">
      <c r="B15" s="57"/>
      <c r="C15" s="57"/>
      <c r="D15" s="57"/>
    </row>
    <row r="16" spans="2:6" ht="17" thickBot="1" x14ac:dyDescent="0.25">
      <c r="B16" s="53"/>
      <c r="C16" s="53" t="s">
        <v>110</v>
      </c>
      <c r="D16" s="53"/>
    </row>
    <row r="17" spans="2:4" ht="17" thickBot="1" x14ac:dyDescent="0.25">
      <c r="B17" s="102" t="s">
        <v>105</v>
      </c>
      <c r="C17" s="61"/>
      <c r="D17" s="106"/>
    </row>
    <row r="18" spans="2:4" ht="18" thickBot="1" x14ac:dyDescent="0.25">
      <c r="B18" s="53"/>
      <c r="C18" s="52" t="s">
        <v>109</v>
      </c>
      <c r="D18" s="53"/>
    </row>
    <row r="19" spans="2:4" x14ac:dyDescent="0.2">
      <c r="B19" s="49" t="s">
        <v>102</v>
      </c>
      <c r="C19" s="62"/>
      <c r="D19" s="54"/>
    </row>
    <row r="20" spans="2:4" x14ac:dyDescent="0.2">
      <c r="B20" s="50" t="s">
        <v>105</v>
      </c>
      <c r="C20" s="63"/>
      <c r="D20" s="55"/>
    </row>
    <row r="21" spans="2:4" x14ac:dyDescent="0.2">
      <c r="B21" s="50" t="s">
        <v>106</v>
      </c>
      <c r="C21" s="63"/>
      <c r="D21" s="55"/>
    </row>
    <row r="22" spans="2:4" x14ac:dyDescent="0.2">
      <c r="B22" s="50" t="s">
        <v>107</v>
      </c>
      <c r="C22" s="63"/>
      <c r="D22" s="55"/>
    </row>
    <row r="23" spans="2:4" ht="17" thickBot="1" x14ac:dyDescent="0.25">
      <c r="B23" s="51" t="s">
        <v>108</v>
      </c>
      <c r="C23" s="64"/>
      <c r="D23" s="56"/>
    </row>
    <row r="25" spans="2:4" ht="17" thickBot="1" x14ac:dyDescent="0.25">
      <c r="B25" s="53"/>
      <c r="C25" s="53" t="s">
        <v>111</v>
      </c>
      <c r="D25" s="53"/>
    </row>
    <row r="26" spans="2:4" ht="17" thickBot="1" x14ac:dyDescent="0.25">
      <c r="B26" s="102" t="s">
        <v>106</v>
      </c>
      <c r="C26" s="61"/>
      <c r="D26" s="106"/>
    </row>
    <row r="27" spans="2:4" ht="18" thickBot="1" x14ac:dyDescent="0.25">
      <c r="B27" s="53"/>
      <c r="C27" s="52" t="s">
        <v>109</v>
      </c>
      <c r="D27" s="53"/>
    </row>
    <row r="28" spans="2:4" x14ac:dyDescent="0.2">
      <c r="B28" s="49" t="s">
        <v>102</v>
      </c>
      <c r="C28" s="62"/>
      <c r="D28" s="54"/>
    </row>
    <row r="29" spans="2:4" x14ac:dyDescent="0.2">
      <c r="B29" s="50" t="s">
        <v>105</v>
      </c>
      <c r="C29" s="63"/>
      <c r="D29" s="55"/>
    </row>
    <row r="30" spans="2:4" x14ac:dyDescent="0.2">
      <c r="B30" s="50" t="s">
        <v>106</v>
      </c>
      <c r="C30" s="63"/>
      <c r="D30" s="55"/>
    </row>
    <row r="31" spans="2:4" x14ac:dyDescent="0.2">
      <c r="B31" s="50" t="s">
        <v>107</v>
      </c>
      <c r="C31" s="63"/>
      <c r="D31" s="55"/>
    </row>
    <row r="32" spans="2:4" ht="17" thickBot="1" x14ac:dyDescent="0.25">
      <c r="B32" s="51" t="s">
        <v>108</v>
      </c>
      <c r="C32" s="64"/>
      <c r="D32" s="56"/>
    </row>
    <row r="34" spans="2:4" ht="17" thickBot="1" x14ac:dyDescent="0.25">
      <c r="B34" s="53"/>
      <c r="C34" s="53" t="s">
        <v>112</v>
      </c>
      <c r="D34" s="53"/>
    </row>
    <row r="35" spans="2:4" ht="17" thickBot="1" x14ac:dyDescent="0.25">
      <c r="B35" s="102" t="s">
        <v>107</v>
      </c>
      <c r="C35" s="61"/>
      <c r="D35" s="106"/>
    </row>
    <row r="36" spans="2:4" ht="18" thickBot="1" x14ac:dyDescent="0.25">
      <c r="B36" s="53"/>
      <c r="C36" s="52" t="s">
        <v>109</v>
      </c>
      <c r="D36" s="53"/>
    </row>
    <row r="37" spans="2:4" x14ac:dyDescent="0.2">
      <c r="B37" s="49" t="s">
        <v>102</v>
      </c>
      <c r="C37" s="62"/>
      <c r="D37" s="54"/>
    </row>
    <row r="38" spans="2:4" x14ac:dyDescent="0.2">
      <c r="B38" s="50" t="s">
        <v>105</v>
      </c>
      <c r="C38" s="63"/>
      <c r="D38" s="55"/>
    </row>
    <row r="39" spans="2:4" x14ac:dyDescent="0.2">
      <c r="B39" s="50" t="s">
        <v>106</v>
      </c>
      <c r="C39" s="63"/>
      <c r="D39" s="55"/>
    </row>
    <row r="40" spans="2:4" x14ac:dyDescent="0.2">
      <c r="B40" s="50" t="s">
        <v>107</v>
      </c>
      <c r="C40" s="63"/>
      <c r="D40" s="55"/>
    </row>
    <row r="41" spans="2:4" ht="17" thickBot="1" x14ac:dyDescent="0.25">
      <c r="B41" s="51" t="s">
        <v>108</v>
      </c>
      <c r="C41" s="64"/>
      <c r="D41" s="56"/>
    </row>
    <row r="43" spans="2:4" ht="17" thickBot="1" x14ac:dyDescent="0.25">
      <c r="B43" s="53"/>
      <c r="C43" s="53" t="s">
        <v>113</v>
      </c>
      <c r="D43" s="53"/>
    </row>
    <row r="44" spans="2:4" ht="17" thickBot="1" x14ac:dyDescent="0.25">
      <c r="B44" s="102" t="s">
        <v>108</v>
      </c>
      <c r="C44" s="61"/>
      <c r="D44" s="106"/>
    </row>
    <row r="45" spans="2:4" ht="18" thickBot="1" x14ac:dyDescent="0.25">
      <c r="B45" s="53"/>
      <c r="C45" s="52" t="s">
        <v>109</v>
      </c>
      <c r="D45" s="53"/>
    </row>
    <row r="46" spans="2:4" x14ac:dyDescent="0.2">
      <c r="B46" s="49" t="s">
        <v>102</v>
      </c>
      <c r="C46" s="62"/>
      <c r="D46" s="54"/>
    </row>
    <row r="47" spans="2:4" x14ac:dyDescent="0.2">
      <c r="B47" s="50" t="s">
        <v>105</v>
      </c>
      <c r="C47" s="63"/>
      <c r="D47" s="55"/>
    </row>
    <row r="48" spans="2:4" x14ac:dyDescent="0.2">
      <c r="B48" s="50" t="s">
        <v>106</v>
      </c>
      <c r="C48" s="63"/>
      <c r="D48" s="55"/>
    </row>
    <row r="49" spans="2:4" x14ac:dyDescent="0.2">
      <c r="B49" s="50" t="s">
        <v>107</v>
      </c>
      <c r="C49" s="63"/>
      <c r="D49" s="55"/>
    </row>
    <row r="50" spans="2:4" ht="17" thickBot="1" x14ac:dyDescent="0.25">
      <c r="B50" s="51" t="s">
        <v>108</v>
      </c>
      <c r="C50" s="64"/>
      <c r="D50" s="56"/>
    </row>
    <row r="52" spans="2:4" ht="17" thickBot="1" x14ac:dyDescent="0.25">
      <c r="B52" s="53"/>
      <c r="C52" s="53" t="s">
        <v>114</v>
      </c>
      <c r="D52" s="53"/>
    </row>
    <row r="53" spans="2:4" ht="17" thickBot="1" x14ac:dyDescent="0.25">
      <c r="B53" s="102" t="s">
        <v>115</v>
      </c>
      <c r="C53" s="61"/>
      <c r="D53" s="106"/>
    </row>
    <row r="54" spans="2:4" ht="18" thickBot="1" x14ac:dyDescent="0.25">
      <c r="B54" s="53"/>
      <c r="C54" s="52" t="s">
        <v>109</v>
      </c>
      <c r="D54" s="53"/>
    </row>
    <row r="55" spans="2:4" x14ac:dyDescent="0.2">
      <c r="B55" s="49" t="s">
        <v>102</v>
      </c>
      <c r="C55" s="62"/>
      <c r="D55" s="54"/>
    </row>
    <row r="56" spans="2:4" x14ac:dyDescent="0.2">
      <c r="B56" s="50" t="s">
        <v>105</v>
      </c>
      <c r="C56" s="63"/>
      <c r="D56" s="55"/>
    </row>
    <row r="57" spans="2:4" x14ac:dyDescent="0.2">
      <c r="B57" s="50" t="s">
        <v>106</v>
      </c>
      <c r="C57" s="63"/>
      <c r="D57" s="55"/>
    </row>
    <row r="58" spans="2:4" x14ac:dyDescent="0.2">
      <c r="B58" s="50" t="s">
        <v>107</v>
      </c>
      <c r="C58" s="63"/>
      <c r="D58" s="55"/>
    </row>
    <row r="59" spans="2:4" ht="17" thickBot="1" x14ac:dyDescent="0.25">
      <c r="B59" s="51" t="s">
        <v>108</v>
      </c>
      <c r="C59" s="64"/>
      <c r="D59" s="56"/>
    </row>
    <row r="61" spans="2:4" ht="17" thickBot="1" x14ac:dyDescent="0.25">
      <c r="B61" s="58"/>
      <c r="C61" s="58" t="s">
        <v>117</v>
      </c>
      <c r="D61" s="58"/>
    </row>
    <row r="62" spans="2:4" ht="17" thickBot="1" x14ac:dyDescent="0.25">
      <c r="B62" s="102" t="s">
        <v>116</v>
      </c>
      <c r="C62" s="65"/>
      <c r="D62" s="107"/>
    </row>
    <row r="63" spans="2:4" ht="18" thickBot="1" x14ac:dyDescent="0.25">
      <c r="B63" s="58"/>
      <c r="C63" s="59" t="s">
        <v>109</v>
      </c>
      <c r="D63" s="58"/>
    </row>
    <row r="64" spans="2:4" x14ac:dyDescent="0.2">
      <c r="B64" s="49" t="s">
        <v>102</v>
      </c>
      <c r="C64" s="62"/>
      <c r="D64" s="54"/>
    </row>
    <row r="65" spans="2:4" x14ac:dyDescent="0.2">
      <c r="B65" s="50" t="s">
        <v>105</v>
      </c>
      <c r="C65" s="63"/>
      <c r="D65" s="55"/>
    </row>
    <row r="66" spans="2:4" x14ac:dyDescent="0.2">
      <c r="B66" s="50" t="s">
        <v>106</v>
      </c>
      <c r="C66" s="63"/>
      <c r="D66" s="55"/>
    </row>
    <row r="67" spans="2:4" x14ac:dyDescent="0.2">
      <c r="B67" s="50" t="s">
        <v>107</v>
      </c>
      <c r="C67" s="63"/>
      <c r="D67" s="55"/>
    </row>
    <row r="68" spans="2:4" ht="17" thickBot="1" x14ac:dyDescent="0.25">
      <c r="B68" s="51" t="s">
        <v>108</v>
      </c>
      <c r="C68" s="64"/>
      <c r="D68" s="56"/>
    </row>
    <row r="70" spans="2:4" ht="17" thickBot="1" x14ac:dyDescent="0.25">
      <c r="B70" s="58"/>
      <c r="C70" s="58" t="s">
        <v>119</v>
      </c>
      <c r="D70" s="58"/>
    </row>
    <row r="71" spans="2:4" ht="17" thickBot="1" x14ac:dyDescent="0.25">
      <c r="B71" s="102" t="s">
        <v>118</v>
      </c>
      <c r="C71" s="65"/>
      <c r="D71" s="107"/>
    </row>
    <row r="72" spans="2:4" ht="18" thickBot="1" x14ac:dyDescent="0.25">
      <c r="B72" s="58"/>
      <c r="C72" s="59" t="s">
        <v>109</v>
      </c>
      <c r="D72" s="58"/>
    </row>
    <row r="73" spans="2:4" x14ac:dyDescent="0.2">
      <c r="B73" s="49" t="s">
        <v>102</v>
      </c>
      <c r="C73" s="62"/>
      <c r="D73" s="54"/>
    </row>
    <row r="74" spans="2:4" x14ac:dyDescent="0.2">
      <c r="B74" s="50" t="s">
        <v>105</v>
      </c>
      <c r="C74" s="63"/>
      <c r="D74" s="55"/>
    </row>
    <row r="75" spans="2:4" x14ac:dyDescent="0.2">
      <c r="B75" s="50" t="s">
        <v>106</v>
      </c>
      <c r="C75" s="63"/>
      <c r="D75" s="55"/>
    </row>
    <row r="76" spans="2:4" x14ac:dyDescent="0.2">
      <c r="B76" s="50" t="s">
        <v>107</v>
      </c>
      <c r="C76" s="63"/>
      <c r="D76" s="55"/>
    </row>
    <row r="77" spans="2:4" ht="17" thickBot="1" x14ac:dyDescent="0.25">
      <c r="B77" s="51" t="s">
        <v>108</v>
      </c>
      <c r="C77" s="64"/>
      <c r="D77" s="56"/>
    </row>
    <row r="79" spans="2:4" ht="17" thickBot="1" x14ac:dyDescent="0.25">
      <c r="B79" s="58"/>
      <c r="C79" s="58" t="s">
        <v>121</v>
      </c>
      <c r="D79" s="58"/>
    </row>
    <row r="80" spans="2:4" ht="17" thickBot="1" x14ac:dyDescent="0.25">
      <c r="B80" s="102" t="s">
        <v>120</v>
      </c>
      <c r="C80" s="65"/>
      <c r="D80" s="107"/>
    </row>
    <row r="81" spans="2:4" ht="18" thickBot="1" x14ac:dyDescent="0.25">
      <c r="B81" s="58"/>
      <c r="C81" s="59" t="s">
        <v>109</v>
      </c>
      <c r="D81" s="58"/>
    </row>
    <row r="82" spans="2:4" x14ac:dyDescent="0.2">
      <c r="B82" s="49" t="s">
        <v>102</v>
      </c>
      <c r="C82" s="62"/>
      <c r="D82" s="54"/>
    </row>
    <row r="83" spans="2:4" x14ac:dyDescent="0.2">
      <c r="B83" s="50" t="s">
        <v>105</v>
      </c>
      <c r="C83" s="63"/>
      <c r="D83" s="55"/>
    </row>
    <row r="84" spans="2:4" x14ac:dyDescent="0.2">
      <c r="B84" s="50" t="s">
        <v>106</v>
      </c>
      <c r="C84" s="63"/>
      <c r="D84" s="55"/>
    </row>
    <row r="85" spans="2:4" x14ac:dyDescent="0.2">
      <c r="B85" s="50" t="s">
        <v>107</v>
      </c>
      <c r="C85" s="63"/>
      <c r="D85" s="55"/>
    </row>
    <row r="86" spans="2:4" ht="17" thickBot="1" x14ac:dyDescent="0.25">
      <c r="B86" s="51" t="s">
        <v>108</v>
      </c>
      <c r="C86" s="64"/>
      <c r="D86" s="56"/>
    </row>
    <row r="88" spans="2:4" ht="17" thickBot="1" x14ac:dyDescent="0.25">
      <c r="B88" s="58"/>
      <c r="C88" s="58" t="s">
        <v>123</v>
      </c>
      <c r="D88" s="58"/>
    </row>
    <row r="89" spans="2:4" ht="17" thickBot="1" x14ac:dyDescent="0.25">
      <c r="B89" s="102" t="s">
        <v>122</v>
      </c>
      <c r="C89" s="65"/>
      <c r="D89" s="107"/>
    </row>
    <row r="90" spans="2:4" ht="18" thickBot="1" x14ac:dyDescent="0.25">
      <c r="B90" s="58"/>
      <c r="C90" s="59" t="s">
        <v>109</v>
      </c>
      <c r="D90" s="58"/>
    </row>
    <row r="91" spans="2:4" x14ac:dyDescent="0.2">
      <c r="B91" s="49" t="s">
        <v>102</v>
      </c>
      <c r="C91" s="62"/>
      <c r="D91" s="54"/>
    </row>
    <row r="92" spans="2:4" x14ac:dyDescent="0.2">
      <c r="B92" s="50" t="s">
        <v>105</v>
      </c>
      <c r="C92" s="63"/>
      <c r="D92" s="55"/>
    </row>
    <row r="93" spans="2:4" x14ac:dyDescent="0.2">
      <c r="B93" s="50" t="s">
        <v>106</v>
      </c>
      <c r="C93" s="63"/>
      <c r="D93" s="55"/>
    </row>
    <row r="94" spans="2:4" x14ac:dyDescent="0.2">
      <c r="B94" s="50" t="s">
        <v>107</v>
      </c>
      <c r="C94" s="63"/>
      <c r="D94" s="55"/>
    </row>
    <row r="95" spans="2:4" ht="17" thickBot="1" x14ac:dyDescent="0.25">
      <c r="B95" s="51" t="s">
        <v>108</v>
      </c>
      <c r="C95" s="64"/>
      <c r="D95" s="56"/>
    </row>
  </sheetData>
  <sheetProtection password="CFC0" sheet="1" objects="1" scenarios="1"/>
  <conditionalFormatting sqref="C10:C14">
    <cfRule type="duplicateValues" dxfId="21" priority="10"/>
  </conditionalFormatting>
  <conditionalFormatting sqref="C19:C23">
    <cfRule type="duplicateValues" dxfId="20" priority="9"/>
  </conditionalFormatting>
  <conditionalFormatting sqref="C28:C32">
    <cfRule type="duplicateValues" dxfId="19" priority="8"/>
  </conditionalFormatting>
  <conditionalFormatting sqref="C37:C41">
    <cfRule type="duplicateValues" dxfId="18" priority="7"/>
  </conditionalFormatting>
  <conditionalFormatting sqref="C46:C50">
    <cfRule type="duplicateValues" dxfId="17" priority="6"/>
  </conditionalFormatting>
  <conditionalFormatting sqref="C55:C59">
    <cfRule type="duplicateValues" dxfId="16" priority="5"/>
  </conditionalFormatting>
  <conditionalFormatting sqref="C64:C68">
    <cfRule type="duplicateValues" dxfId="15" priority="4"/>
  </conditionalFormatting>
  <conditionalFormatting sqref="C73:C77">
    <cfRule type="duplicateValues" dxfId="14" priority="3"/>
  </conditionalFormatting>
  <conditionalFormatting sqref="C82:C86">
    <cfRule type="duplicateValues" dxfId="13" priority="2"/>
  </conditionalFormatting>
  <conditionalFormatting sqref="C91:C95">
    <cfRule type="duplicateValues" dxfId="12" priority="1"/>
  </conditionalFormatting>
  <dataValidations count="1">
    <dataValidation type="list" allowBlank="1" showErrorMessage="1" prompt="=lista5" sqref="C10:C14 C19:C23 C28:C32 C37:C41 C46:C50 C55:C59 C64:C68 C73:C77 C82:C86 C91:C95" xr:uid="{00000000-0002-0000-0500-000000000000}">
      <formula1>Lista5</formula1>
    </dataValidation>
  </dataValidations>
  <pageMargins left="0.75" right="0.75" top="1" bottom="1" header="0.5" footer="0.5"/>
  <pageSetup paperSize="9" orientation="portrait" horizontalDpi="4294967292" vertic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Spinner 1">
              <controlPr defaultSize="0" autoPict="0">
                <anchor moveWithCells="1" sizeWithCells="1">
                  <from>
                    <xdr:col>3</xdr:col>
                    <xdr:colOff>76200</xdr:colOff>
                    <xdr:row>8</xdr:row>
                    <xdr:rowOff>50800</xdr:rowOff>
                  </from>
                  <to>
                    <xdr:col>3</xdr:col>
                    <xdr:colOff>355600</xdr:colOff>
                    <xdr:row>8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-0.499984740745262"/>
  </sheetPr>
  <dimension ref="B1:D50"/>
  <sheetViews>
    <sheetView showGridLines="0" zoomScale="150" zoomScaleNormal="150" zoomScalePageLayoutView="150" workbookViewId="0">
      <selection activeCell="B3" sqref="B3"/>
    </sheetView>
  </sheetViews>
  <sheetFormatPr baseColWidth="10" defaultColWidth="11" defaultRowHeight="16" x14ac:dyDescent="0.2"/>
  <cols>
    <col min="1" max="1" width="3.5" customWidth="1"/>
    <col min="2" max="2" width="5.33203125" customWidth="1"/>
    <col min="3" max="3" width="64.6640625" customWidth="1"/>
    <col min="4" max="4" width="5.83203125" customWidth="1"/>
  </cols>
  <sheetData>
    <row r="1" spans="2:4" ht="20" thickBot="1" x14ac:dyDescent="0.3">
      <c r="B1" s="4"/>
      <c r="C1" s="68" t="s">
        <v>125</v>
      </c>
      <c r="D1" s="4"/>
    </row>
    <row r="2" spans="2:4" ht="17" thickTop="1" x14ac:dyDescent="0.2"/>
    <row r="3" spans="2:4" x14ac:dyDescent="0.2">
      <c r="B3" s="104" t="s">
        <v>126</v>
      </c>
    </row>
    <row r="4" spans="2:4" x14ac:dyDescent="0.2">
      <c r="B4" s="104" t="s">
        <v>191</v>
      </c>
    </row>
    <row r="5" spans="2:4" x14ac:dyDescent="0.2">
      <c r="B5" s="104" t="s">
        <v>151</v>
      </c>
    </row>
    <row r="7" spans="2:4" ht="17" thickBot="1" x14ac:dyDescent="0.25">
      <c r="B7" s="66"/>
      <c r="C7" s="66" t="s">
        <v>127</v>
      </c>
      <c r="D7" s="66"/>
    </row>
    <row r="8" spans="2:4" ht="17" thickBot="1" x14ac:dyDescent="0.25">
      <c r="B8" s="103" t="s">
        <v>102</v>
      </c>
      <c r="C8" s="61"/>
      <c r="D8" s="105"/>
    </row>
    <row r="9" spans="2:4" ht="35" thickBot="1" x14ac:dyDescent="0.25">
      <c r="B9" s="66"/>
      <c r="C9" s="67" t="s">
        <v>128</v>
      </c>
      <c r="D9" s="66"/>
    </row>
    <row r="10" spans="2:4" x14ac:dyDescent="0.2">
      <c r="B10" s="49" t="s">
        <v>102</v>
      </c>
      <c r="C10" s="62"/>
      <c r="D10" s="54"/>
    </row>
    <row r="11" spans="2:4" x14ac:dyDescent="0.2">
      <c r="B11" s="50" t="s">
        <v>105</v>
      </c>
      <c r="C11" s="63"/>
      <c r="D11" s="55"/>
    </row>
    <row r="12" spans="2:4" x14ac:dyDescent="0.2">
      <c r="B12" s="50" t="s">
        <v>106</v>
      </c>
      <c r="C12" s="63"/>
      <c r="D12" s="55"/>
    </row>
    <row r="13" spans="2:4" x14ac:dyDescent="0.2">
      <c r="B13" s="50" t="s">
        <v>107</v>
      </c>
      <c r="C13" s="63"/>
      <c r="D13" s="55"/>
    </row>
    <row r="14" spans="2:4" ht="17" thickBot="1" x14ac:dyDescent="0.25">
      <c r="B14" s="51" t="s">
        <v>108</v>
      </c>
      <c r="C14" s="64"/>
      <c r="D14" s="56"/>
    </row>
    <row r="15" spans="2:4" x14ac:dyDescent="0.2">
      <c r="B15" s="57"/>
      <c r="C15" s="57"/>
      <c r="D15" s="57"/>
    </row>
    <row r="16" spans="2:4" ht="17" thickBot="1" x14ac:dyDescent="0.25">
      <c r="B16" s="66"/>
      <c r="C16" s="66" t="s">
        <v>129</v>
      </c>
      <c r="D16" s="66"/>
    </row>
    <row r="17" spans="2:4" ht="17" thickBot="1" x14ac:dyDescent="0.25">
      <c r="B17" s="103" t="s">
        <v>105</v>
      </c>
      <c r="C17" s="61"/>
      <c r="D17" s="105"/>
    </row>
    <row r="18" spans="2:4" ht="18" thickBot="1" x14ac:dyDescent="0.25">
      <c r="B18" s="66"/>
      <c r="C18" s="67" t="s">
        <v>109</v>
      </c>
      <c r="D18" s="66"/>
    </row>
    <row r="19" spans="2:4" x14ac:dyDescent="0.2">
      <c r="B19" s="49" t="s">
        <v>102</v>
      </c>
      <c r="C19" s="62"/>
      <c r="D19" s="54"/>
    </row>
    <row r="20" spans="2:4" x14ac:dyDescent="0.2">
      <c r="B20" s="50" t="s">
        <v>105</v>
      </c>
      <c r="C20" s="63"/>
      <c r="D20" s="55"/>
    </row>
    <row r="21" spans="2:4" x14ac:dyDescent="0.2">
      <c r="B21" s="50" t="s">
        <v>106</v>
      </c>
      <c r="C21" s="63"/>
      <c r="D21" s="55"/>
    </row>
    <row r="22" spans="2:4" x14ac:dyDescent="0.2">
      <c r="B22" s="50" t="s">
        <v>107</v>
      </c>
      <c r="C22" s="63"/>
      <c r="D22" s="55"/>
    </row>
    <row r="23" spans="2:4" ht="17" thickBot="1" x14ac:dyDescent="0.25">
      <c r="B23" s="51" t="s">
        <v>108</v>
      </c>
      <c r="C23" s="64"/>
      <c r="D23" s="56"/>
    </row>
    <row r="25" spans="2:4" ht="17" thickBot="1" x14ac:dyDescent="0.25">
      <c r="B25" s="66"/>
      <c r="C25" s="66" t="s">
        <v>130</v>
      </c>
      <c r="D25" s="66"/>
    </row>
    <row r="26" spans="2:4" ht="17" thickBot="1" x14ac:dyDescent="0.25">
      <c r="B26" s="103" t="s">
        <v>106</v>
      </c>
      <c r="C26" s="61"/>
      <c r="D26" s="105"/>
    </row>
    <row r="27" spans="2:4" ht="18" thickBot="1" x14ac:dyDescent="0.25">
      <c r="B27" s="66"/>
      <c r="C27" s="67" t="s">
        <v>109</v>
      </c>
      <c r="D27" s="66"/>
    </row>
    <row r="28" spans="2:4" x14ac:dyDescent="0.2">
      <c r="B28" s="49" t="s">
        <v>102</v>
      </c>
      <c r="C28" s="62"/>
      <c r="D28" s="54"/>
    </row>
    <row r="29" spans="2:4" x14ac:dyDescent="0.2">
      <c r="B29" s="50" t="s">
        <v>105</v>
      </c>
      <c r="C29" s="63"/>
      <c r="D29" s="55"/>
    </row>
    <row r="30" spans="2:4" x14ac:dyDescent="0.2">
      <c r="B30" s="50" t="s">
        <v>106</v>
      </c>
      <c r="C30" s="63"/>
      <c r="D30" s="55"/>
    </row>
    <row r="31" spans="2:4" x14ac:dyDescent="0.2">
      <c r="B31" s="50" t="s">
        <v>107</v>
      </c>
      <c r="C31" s="63"/>
      <c r="D31" s="55"/>
    </row>
    <row r="32" spans="2:4" ht="17" thickBot="1" x14ac:dyDescent="0.25">
      <c r="B32" s="51" t="s">
        <v>108</v>
      </c>
      <c r="C32" s="64"/>
      <c r="D32" s="56"/>
    </row>
    <row r="34" spans="2:4" ht="17" thickBot="1" x14ac:dyDescent="0.25">
      <c r="B34" s="66"/>
      <c r="C34" s="66" t="s">
        <v>131</v>
      </c>
      <c r="D34" s="66"/>
    </row>
    <row r="35" spans="2:4" ht="17" thickBot="1" x14ac:dyDescent="0.25">
      <c r="B35" s="103" t="s">
        <v>107</v>
      </c>
      <c r="C35" s="61"/>
      <c r="D35" s="105"/>
    </row>
    <row r="36" spans="2:4" ht="18" thickBot="1" x14ac:dyDescent="0.25">
      <c r="B36" s="66"/>
      <c r="C36" s="67" t="s">
        <v>109</v>
      </c>
      <c r="D36" s="66"/>
    </row>
    <row r="37" spans="2:4" x14ac:dyDescent="0.2">
      <c r="B37" s="49" t="s">
        <v>102</v>
      </c>
      <c r="C37" s="62"/>
      <c r="D37" s="54"/>
    </row>
    <row r="38" spans="2:4" x14ac:dyDescent="0.2">
      <c r="B38" s="50" t="s">
        <v>105</v>
      </c>
      <c r="C38" s="63"/>
      <c r="D38" s="55"/>
    </row>
    <row r="39" spans="2:4" x14ac:dyDescent="0.2">
      <c r="B39" s="50" t="s">
        <v>106</v>
      </c>
      <c r="C39" s="63"/>
      <c r="D39" s="55"/>
    </row>
    <row r="40" spans="2:4" x14ac:dyDescent="0.2">
      <c r="B40" s="50" t="s">
        <v>107</v>
      </c>
      <c r="C40" s="63"/>
      <c r="D40" s="55"/>
    </row>
    <row r="41" spans="2:4" ht="17" thickBot="1" x14ac:dyDescent="0.25">
      <c r="B41" s="51" t="s">
        <v>108</v>
      </c>
      <c r="C41" s="64"/>
      <c r="D41" s="56"/>
    </row>
    <row r="43" spans="2:4" ht="17" thickBot="1" x14ac:dyDescent="0.25">
      <c r="B43" s="66"/>
      <c r="C43" s="66" t="s">
        <v>132</v>
      </c>
      <c r="D43" s="66"/>
    </row>
    <row r="44" spans="2:4" ht="17" thickBot="1" x14ac:dyDescent="0.25">
      <c r="B44" s="103" t="s">
        <v>108</v>
      </c>
      <c r="C44" s="61"/>
      <c r="D44" s="105"/>
    </row>
    <row r="45" spans="2:4" ht="18" thickBot="1" x14ac:dyDescent="0.25">
      <c r="B45" s="66"/>
      <c r="C45" s="67" t="s">
        <v>109</v>
      </c>
      <c r="D45" s="66"/>
    </row>
    <row r="46" spans="2:4" x14ac:dyDescent="0.2">
      <c r="B46" s="49" t="s">
        <v>102</v>
      </c>
      <c r="C46" s="62"/>
      <c r="D46" s="54"/>
    </row>
    <row r="47" spans="2:4" x14ac:dyDescent="0.2">
      <c r="B47" s="50" t="s">
        <v>105</v>
      </c>
      <c r="C47" s="63"/>
      <c r="D47" s="55"/>
    </row>
    <row r="48" spans="2:4" x14ac:dyDescent="0.2">
      <c r="B48" s="50" t="s">
        <v>106</v>
      </c>
      <c r="C48" s="63"/>
      <c r="D48" s="55"/>
    </row>
    <row r="49" spans="2:4" x14ac:dyDescent="0.2">
      <c r="B49" s="50" t="s">
        <v>107</v>
      </c>
      <c r="C49" s="63"/>
      <c r="D49" s="55"/>
    </row>
    <row r="50" spans="2:4" ht="17" thickBot="1" x14ac:dyDescent="0.25">
      <c r="B50" s="51" t="s">
        <v>108</v>
      </c>
      <c r="C50" s="64"/>
      <c r="D50" s="56"/>
    </row>
  </sheetData>
  <sheetProtection password="CFC0" sheet="1" objects="1" scenarios="1"/>
  <phoneticPr fontId="38" type="noConversion"/>
  <conditionalFormatting sqref="C10:C14">
    <cfRule type="duplicateValues" dxfId="11" priority="10"/>
  </conditionalFormatting>
  <conditionalFormatting sqref="C19:C23">
    <cfRule type="duplicateValues" dxfId="10" priority="9"/>
  </conditionalFormatting>
  <conditionalFormatting sqref="C28:C32">
    <cfRule type="duplicateValues" dxfId="9" priority="8"/>
  </conditionalFormatting>
  <conditionalFormatting sqref="C37:C41">
    <cfRule type="duplicateValues" dxfId="8" priority="7"/>
  </conditionalFormatting>
  <conditionalFormatting sqref="C46:C50">
    <cfRule type="duplicateValues" dxfId="7" priority="6"/>
  </conditionalFormatting>
  <dataValidations count="1">
    <dataValidation type="list" allowBlank="1" showErrorMessage="1" prompt="=lista5" sqref="C10:C14 C19:C23 C28:C32 C37:C41 C46:C50" xr:uid="{00000000-0002-0000-0600-000000000000}">
      <formula1>Lista5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B1:I32"/>
  <sheetViews>
    <sheetView showGridLines="0" topLeftCell="B1" zoomScale="110" zoomScaleNormal="110" zoomScalePageLayoutView="150" workbookViewId="0">
      <selection activeCell="D1" sqref="D1"/>
    </sheetView>
  </sheetViews>
  <sheetFormatPr baseColWidth="10" defaultColWidth="10.83203125" defaultRowHeight="15" x14ac:dyDescent="0.2"/>
  <cols>
    <col min="1" max="1" width="4.5" style="69" customWidth="1"/>
    <col min="2" max="2" width="6" style="69" customWidth="1"/>
    <col min="3" max="3" width="22" style="69" customWidth="1"/>
    <col min="4" max="4" width="10.83203125" style="69"/>
    <col min="5" max="5" width="9.1640625" style="69" customWidth="1"/>
    <col min="6" max="8" width="10.83203125" style="69"/>
    <col min="9" max="9" width="10.1640625" style="69" customWidth="1"/>
    <col min="10" max="10" width="5.1640625" style="69" customWidth="1"/>
    <col min="11" max="11" width="10.83203125" style="69"/>
    <col min="12" max="12" width="22.6640625" style="69" customWidth="1"/>
    <col min="13" max="16384" width="10.83203125" style="69"/>
  </cols>
  <sheetData>
    <row r="1" spans="2:9" ht="20" thickBot="1" x14ac:dyDescent="0.3">
      <c r="B1" s="90"/>
      <c r="C1" s="90"/>
      <c r="D1" s="90" t="s">
        <v>137</v>
      </c>
      <c r="E1" s="90"/>
      <c r="F1" s="90"/>
      <c r="G1" s="90"/>
      <c r="H1" s="90"/>
      <c r="I1" s="90"/>
    </row>
    <row r="2" spans="2:9" ht="16" thickTop="1" x14ac:dyDescent="0.2"/>
    <row r="3" spans="2:9" x14ac:dyDescent="0.2">
      <c r="B3" s="69" t="s">
        <v>138</v>
      </c>
    </row>
    <row r="4" spans="2:9" x14ac:dyDescent="0.2">
      <c r="B4" s="69" t="s">
        <v>139</v>
      </c>
    </row>
    <row r="5" spans="2:9" x14ac:dyDescent="0.2">
      <c r="B5" s="69" t="s">
        <v>142</v>
      </c>
      <c r="F5" s="133"/>
      <c r="G5" s="133"/>
    </row>
    <row r="6" spans="2:9" x14ac:dyDescent="0.2">
      <c r="B6" s="69" t="s">
        <v>141</v>
      </c>
      <c r="F6" s="133"/>
      <c r="G6" s="133"/>
    </row>
    <row r="7" spans="2:9" ht="16" thickBot="1" x14ac:dyDescent="0.25"/>
    <row r="8" spans="2:9" ht="33" thickTop="1" x14ac:dyDescent="0.2">
      <c r="B8" s="76" t="s">
        <v>136</v>
      </c>
      <c r="C8" s="77" t="s">
        <v>109</v>
      </c>
      <c r="D8" s="78" t="s">
        <v>133</v>
      </c>
      <c r="E8" s="79" t="s">
        <v>6</v>
      </c>
      <c r="F8" s="83" t="s">
        <v>134</v>
      </c>
      <c r="G8" s="84" t="s">
        <v>6</v>
      </c>
      <c r="H8" s="88" t="s">
        <v>135</v>
      </c>
      <c r="I8" s="89" t="s">
        <v>6</v>
      </c>
    </row>
    <row r="9" spans="2:9" x14ac:dyDescent="0.2">
      <c r="B9" s="74">
        <v>1</v>
      </c>
      <c r="C9" s="75">
        <f>'20 Trafores'!C11</f>
        <v>0</v>
      </c>
      <c r="D9" s="74">
        <f>COUNTIF(Realizações!C$10:C$95, '20 Trafores'!C11)</f>
        <v>0</v>
      </c>
      <c r="E9" s="80">
        <f>D9/10</f>
        <v>0</v>
      </c>
      <c r="F9" s="74">
        <f>COUNTIF(Crises!C$10:C$50, '20 Trafores'!C11)</f>
        <v>0</v>
      </c>
      <c r="G9" s="85">
        <f>F9/5</f>
        <v>0</v>
      </c>
      <c r="H9" s="74">
        <f>D9+F9</f>
        <v>0</v>
      </c>
      <c r="I9" s="80">
        <f>H9/15</f>
        <v>0</v>
      </c>
    </row>
    <row r="10" spans="2:9" x14ac:dyDescent="0.2">
      <c r="B10" s="70">
        <v>2</v>
      </c>
      <c r="C10" s="71">
        <f>'20 Trafores'!C12</f>
        <v>0</v>
      </c>
      <c r="D10" s="70">
        <f>COUNTIF(Realizações!C$10:C$95, '20 Trafores'!C12)</f>
        <v>0</v>
      </c>
      <c r="E10" s="81">
        <f t="shared" ref="E10:E18" si="0">D10/10</f>
        <v>0</v>
      </c>
      <c r="F10" s="70">
        <f>COUNTIF(Crises!C$10:C$50, '20 Trafores'!C12)</f>
        <v>0</v>
      </c>
      <c r="G10" s="86">
        <f t="shared" ref="G10:G18" si="1">F10/5</f>
        <v>0</v>
      </c>
      <c r="H10" s="70">
        <f t="shared" ref="H10:H18" si="2">D10+F10</f>
        <v>0</v>
      </c>
      <c r="I10" s="81">
        <f t="shared" ref="I10:I18" si="3">H10/15</f>
        <v>0</v>
      </c>
    </row>
    <row r="11" spans="2:9" x14ac:dyDescent="0.2">
      <c r="B11" s="70">
        <v>3</v>
      </c>
      <c r="C11" s="71">
        <f>'20 Trafores'!C13</f>
        <v>0</v>
      </c>
      <c r="D11" s="70">
        <f>COUNTIF(Realizações!C$10:C$95, '20 Trafores'!C13)</f>
        <v>0</v>
      </c>
      <c r="E11" s="81">
        <f t="shared" si="0"/>
        <v>0</v>
      </c>
      <c r="F11" s="70">
        <f>COUNTIF(Crises!C$10:C$50, '20 Trafores'!C13)</f>
        <v>0</v>
      </c>
      <c r="G11" s="86">
        <f t="shared" si="1"/>
        <v>0</v>
      </c>
      <c r="H11" s="70">
        <f>D11+F11</f>
        <v>0</v>
      </c>
      <c r="I11" s="81">
        <f t="shared" si="3"/>
        <v>0</v>
      </c>
    </row>
    <row r="12" spans="2:9" x14ac:dyDescent="0.2">
      <c r="B12" s="70">
        <v>4</v>
      </c>
      <c r="C12" s="71">
        <f>'20 Trafores'!C14</f>
        <v>0</v>
      </c>
      <c r="D12" s="70">
        <f>COUNTIF(Realizações!C$10:C$95, '20 Trafores'!C14)</f>
        <v>0</v>
      </c>
      <c r="E12" s="81">
        <f t="shared" si="0"/>
        <v>0</v>
      </c>
      <c r="F12" s="70">
        <f>COUNTIF(Crises!C$10:C$50, '20 Trafores'!C14)</f>
        <v>0</v>
      </c>
      <c r="G12" s="86">
        <f t="shared" si="1"/>
        <v>0</v>
      </c>
      <c r="H12" s="70">
        <f t="shared" si="2"/>
        <v>0</v>
      </c>
      <c r="I12" s="81">
        <f t="shared" si="3"/>
        <v>0</v>
      </c>
    </row>
    <row r="13" spans="2:9" x14ac:dyDescent="0.2">
      <c r="B13" s="70">
        <v>5</v>
      </c>
      <c r="C13" s="71">
        <f>'20 Trafores'!C15</f>
        <v>0</v>
      </c>
      <c r="D13" s="70">
        <f>COUNTIF(Realizações!C$10:C$95, '20 Trafores'!C15)</f>
        <v>0</v>
      </c>
      <c r="E13" s="81">
        <f t="shared" si="0"/>
        <v>0</v>
      </c>
      <c r="F13" s="70">
        <f>COUNTIF(Crises!C$10:C$50, '20 Trafores'!C15)</f>
        <v>0</v>
      </c>
      <c r="G13" s="86">
        <f t="shared" si="1"/>
        <v>0</v>
      </c>
      <c r="H13" s="70">
        <f t="shared" si="2"/>
        <v>0</v>
      </c>
      <c r="I13" s="81">
        <f t="shared" si="3"/>
        <v>0</v>
      </c>
    </row>
    <row r="14" spans="2:9" x14ac:dyDescent="0.2">
      <c r="B14" s="70">
        <v>6</v>
      </c>
      <c r="C14" s="71">
        <f>'20 Trafores'!C16</f>
        <v>0</v>
      </c>
      <c r="D14" s="70">
        <f>COUNTIF(Realizações!C$10:C$95, '20 Trafores'!C16)</f>
        <v>0</v>
      </c>
      <c r="E14" s="81">
        <f t="shared" si="0"/>
        <v>0</v>
      </c>
      <c r="F14" s="70">
        <f>COUNTIF(Crises!C$10:C$50, '20 Trafores'!C16)</f>
        <v>0</v>
      </c>
      <c r="G14" s="86">
        <f t="shared" si="1"/>
        <v>0</v>
      </c>
      <c r="H14" s="70">
        <f t="shared" si="2"/>
        <v>0</v>
      </c>
      <c r="I14" s="81">
        <f t="shared" si="3"/>
        <v>0</v>
      </c>
    </row>
    <row r="15" spans="2:9" x14ac:dyDescent="0.2">
      <c r="B15" s="70">
        <v>7</v>
      </c>
      <c r="C15" s="71">
        <f>'20 Trafores'!C17</f>
        <v>0</v>
      </c>
      <c r="D15" s="70">
        <f>COUNTIF(Realizações!C$10:C$95, '20 Trafores'!C17)</f>
        <v>0</v>
      </c>
      <c r="E15" s="81">
        <f t="shared" si="0"/>
        <v>0</v>
      </c>
      <c r="F15" s="70">
        <f>COUNTIF(Crises!C$10:C$50, '20 Trafores'!C17)</f>
        <v>0</v>
      </c>
      <c r="G15" s="86">
        <f t="shared" si="1"/>
        <v>0</v>
      </c>
      <c r="H15" s="70">
        <f t="shared" si="2"/>
        <v>0</v>
      </c>
      <c r="I15" s="81">
        <f t="shared" si="3"/>
        <v>0</v>
      </c>
    </row>
    <row r="16" spans="2:9" x14ac:dyDescent="0.2">
      <c r="B16" s="70">
        <v>8</v>
      </c>
      <c r="C16" s="71">
        <f>'20 Trafores'!C18</f>
        <v>0</v>
      </c>
      <c r="D16" s="70">
        <f>COUNTIF(Realizações!C$10:C$95, '20 Trafores'!C18)</f>
        <v>0</v>
      </c>
      <c r="E16" s="81">
        <f t="shared" si="0"/>
        <v>0</v>
      </c>
      <c r="F16" s="70">
        <f>COUNTIF(Crises!C$10:C$50, '20 Trafores'!C18)</f>
        <v>0</v>
      </c>
      <c r="G16" s="86">
        <f t="shared" si="1"/>
        <v>0</v>
      </c>
      <c r="H16" s="70">
        <f t="shared" si="2"/>
        <v>0</v>
      </c>
      <c r="I16" s="81">
        <f t="shared" si="3"/>
        <v>0</v>
      </c>
    </row>
    <row r="17" spans="2:9" x14ac:dyDescent="0.2">
      <c r="B17" s="70">
        <v>9</v>
      </c>
      <c r="C17" s="71">
        <f>'20 Trafores'!C19</f>
        <v>0</v>
      </c>
      <c r="D17" s="70">
        <f>COUNTIF(Realizações!C$10:C$95, '20 Trafores'!C19)</f>
        <v>0</v>
      </c>
      <c r="E17" s="81">
        <f t="shared" si="0"/>
        <v>0</v>
      </c>
      <c r="F17" s="70">
        <f>COUNTIF(Crises!C$10:C$50, '20 Trafores'!C19)</f>
        <v>0</v>
      </c>
      <c r="G17" s="86">
        <f t="shared" si="1"/>
        <v>0</v>
      </c>
      <c r="H17" s="70">
        <f t="shared" si="2"/>
        <v>0</v>
      </c>
      <c r="I17" s="81">
        <f t="shared" si="3"/>
        <v>0</v>
      </c>
    </row>
    <row r="18" spans="2:9" x14ac:dyDescent="0.2">
      <c r="B18" s="70">
        <v>10</v>
      </c>
      <c r="C18" s="71">
        <f>'20 Trafores'!C20</f>
        <v>0</v>
      </c>
      <c r="D18" s="70">
        <f>COUNTIF(Realizações!C$10:C$95, '20 Trafores'!C20)</f>
        <v>0</v>
      </c>
      <c r="E18" s="81">
        <f t="shared" si="0"/>
        <v>0</v>
      </c>
      <c r="F18" s="70">
        <f>COUNTIF(Crises!C$10:C$50, '20 Trafores'!C20)</f>
        <v>0</v>
      </c>
      <c r="G18" s="86">
        <f t="shared" si="1"/>
        <v>0</v>
      </c>
      <c r="H18" s="70">
        <f t="shared" si="2"/>
        <v>0</v>
      </c>
      <c r="I18" s="81">
        <f t="shared" si="3"/>
        <v>0</v>
      </c>
    </row>
    <row r="19" spans="2:9" x14ac:dyDescent="0.2">
      <c r="B19" s="74">
        <v>11</v>
      </c>
      <c r="C19" s="75">
        <f>'20 Trafores'!C21</f>
        <v>0</v>
      </c>
      <c r="D19" s="74">
        <f>COUNTIF(Realizações!C$10:C$95, '20 Trafores'!C21)</f>
        <v>0</v>
      </c>
      <c r="E19" s="80">
        <f>D19/10</f>
        <v>0</v>
      </c>
      <c r="F19" s="74">
        <f>COUNTIF(Crises!C$10:C$50, '20 Trafores'!C21)</f>
        <v>0</v>
      </c>
      <c r="G19" s="85">
        <f>F19/5</f>
        <v>0</v>
      </c>
      <c r="H19" s="74">
        <f>D19+F19</f>
        <v>0</v>
      </c>
      <c r="I19" s="80">
        <f>H19/15</f>
        <v>0</v>
      </c>
    </row>
    <row r="20" spans="2:9" x14ac:dyDescent="0.2">
      <c r="B20" s="70">
        <v>12</v>
      </c>
      <c r="C20" s="75">
        <f>'20 Trafores'!C22</f>
        <v>0</v>
      </c>
      <c r="D20" s="70">
        <f>COUNTIF(Realizações!C$10:C$95, '20 Trafores'!C22)</f>
        <v>0</v>
      </c>
      <c r="E20" s="81">
        <f t="shared" ref="E20:E28" si="4">D20/10</f>
        <v>0</v>
      </c>
      <c r="F20" s="74">
        <f>COUNTIF(Crises!C$10:C$50, '20 Trafores'!C22)</f>
        <v>0</v>
      </c>
      <c r="G20" s="86">
        <f t="shared" ref="G20:G28" si="5">F20/5</f>
        <v>0</v>
      </c>
      <c r="H20" s="70">
        <f t="shared" ref="H20:H28" si="6">D20+F20</f>
        <v>0</v>
      </c>
      <c r="I20" s="81">
        <f t="shared" ref="I20:I28" si="7">H20/15</f>
        <v>0</v>
      </c>
    </row>
    <row r="21" spans="2:9" x14ac:dyDescent="0.2">
      <c r="B21" s="70">
        <v>13</v>
      </c>
      <c r="C21" s="75">
        <f>'20 Trafores'!C23</f>
        <v>0</v>
      </c>
      <c r="D21" s="70">
        <f>COUNTIF(Realizações!C$10:C$95, '20 Trafores'!C23)</f>
        <v>0</v>
      </c>
      <c r="E21" s="81">
        <f t="shared" si="4"/>
        <v>0</v>
      </c>
      <c r="F21" s="74">
        <f>COUNTIF(Crises!C$10:C$50, '20 Trafores'!C23)</f>
        <v>0</v>
      </c>
      <c r="G21" s="86">
        <f t="shared" si="5"/>
        <v>0</v>
      </c>
      <c r="H21" s="70">
        <f t="shared" si="6"/>
        <v>0</v>
      </c>
      <c r="I21" s="81">
        <f t="shared" si="7"/>
        <v>0</v>
      </c>
    </row>
    <row r="22" spans="2:9" x14ac:dyDescent="0.2">
      <c r="B22" s="70">
        <v>14</v>
      </c>
      <c r="C22" s="75">
        <f>'20 Trafores'!C24</f>
        <v>0</v>
      </c>
      <c r="D22" s="70">
        <f>COUNTIF(Realizações!C$10:C$95, '20 Trafores'!C24)</f>
        <v>0</v>
      </c>
      <c r="E22" s="81">
        <f t="shared" si="4"/>
        <v>0</v>
      </c>
      <c r="F22" s="74">
        <f>COUNTIF(Crises!C$10:C$50, '20 Trafores'!C24)</f>
        <v>0</v>
      </c>
      <c r="G22" s="86">
        <f t="shared" si="5"/>
        <v>0</v>
      </c>
      <c r="H22" s="70">
        <f t="shared" si="6"/>
        <v>0</v>
      </c>
      <c r="I22" s="81">
        <f t="shared" si="7"/>
        <v>0</v>
      </c>
    </row>
    <row r="23" spans="2:9" x14ac:dyDescent="0.2">
      <c r="B23" s="70">
        <v>15</v>
      </c>
      <c r="C23" s="75">
        <f>'20 Trafores'!C25</f>
        <v>0</v>
      </c>
      <c r="D23" s="70">
        <f>COUNTIF(Realizações!C$10:C$95, '20 Trafores'!C25)</f>
        <v>0</v>
      </c>
      <c r="E23" s="81">
        <f t="shared" si="4"/>
        <v>0</v>
      </c>
      <c r="F23" s="74">
        <f>COUNTIF(Crises!C$10:C$50, '20 Trafores'!C25)</f>
        <v>0</v>
      </c>
      <c r="G23" s="86">
        <f t="shared" si="5"/>
        <v>0</v>
      </c>
      <c r="H23" s="70">
        <f t="shared" si="6"/>
        <v>0</v>
      </c>
      <c r="I23" s="81">
        <f t="shared" si="7"/>
        <v>0</v>
      </c>
    </row>
    <row r="24" spans="2:9" x14ac:dyDescent="0.2">
      <c r="B24" s="70">
        <v>16</v>
      </c>
      <c r="C24" s="75">
        <f>'20 Trafores'!C26</f>
        <v>0</v>
      </c>
      <c r="D24" s="70">
        <f>COUNTIF(Realizações!C$10:C$95, '20 Trafores'!C26)</f>
        <v>0</v>
      </c>
      <c r="E24" s="81">
        <f t="shared" si="4"/>
        <v>0</v>
      </c>
      <c r="F24" s="74">
        <f>COUNTIF(Crises!C$10:C$50, '20 Trafores'!C26)</f>
        <v>0</v>
      </c>
      <c r="G24" s="86">
        <f t="shared" si="5"/>
        <v>0</v>
      </c>
      <c r="H24" s="70">
        <f t="shared" si="6"/>
        <v>0</v>
      </c>
      <c r="I24" s="81">
        <f t="shared" si="7"/>
        <v>0</v>
      </c>
    </row>
    <row r="25" spans="2:9" x14ac:dyDescent="0.2">
      <c r="B25" s="70">
        <v>17</v>
      </c>
      <c r="C25" s="75">
        <f>'20 Trafores'!C27</f>
        <v>0</v>
      </c>
      <c r="D25" s="70">
        <f>COUNTIF(Realizações!C$10:C$95, '20 Trafores'!C27)</f>
        <v>0</v>
      </c>
      <c r="E25" s="81">
        <f t="shared" si="4"/>
        <v>0</v>
      </c>
      <c r="F25" s="74">
        <f>COUNTIF(Crises!C$10:C$50, '20 Trafores'!C27)</f>
        <v>0</v>
      </c>
      <c r="G25" s="86">
        <f t="shared" si="5"/>
        <v>0</v>
      </c>
      <c r="H25" s="70">
        <f t="shared" si="6"/>
        <v>0</v>
      </c>
      <c r="I25" s="81">
        <f t="shared" si="7"/>
        <v>0</v>
      </c>
    </row>
    <row r="26" spans="2:9" x14ac:dyDescent="0.2">
      <c r="B26" s="70">
        <v>18</v>
      </c>
      <c r="C26" s="75">
        <f>'20 Trafores'!C28</f>
        <v>0</v>
      </c>
      <c r="D26" s="70">
        <f>COUNTIF(Realizações!C$10:C$95, '20 Trafores'!C28)</f>
        <v>0</v>
      </c>
      <c r="E26" s="81">
        <f t="shared" si="4"/>
        <v>0</v>
      </c>
      <c r="F26" s="74">
        <f>COUNTIF(Crises!C$10:C$50, '20 Trafores'!C28)</f>
        <v>0</v>
      </c>
      <c r="G26" s="86">
        <f t="shared" si="5"/>
        <v>0</v>
      </c>
      <c r="H26" s="70">
        <f t="shared" si="6"/>
        <v>0</v>
      </c>
      <c r="I26" s="81">
        <f t="shared" si="7"/>
        <v>0</v>
      </c>
    </row>
    <row r="27" spans="2:9" x14ac:dyDescent="0.2">
      <c r="B27" s="70">
        <v>19</v>
      </c>
      <c r="C27" s="75">
        <f>'20 Trafores'!C29</f>
        <v>0</v>
      </c>
      <c r="D27" s="70">
        <f>COUNTIF(Realizações!C$10:C$95, '20 Trafores'!C29)</f>
        <v>0</v>
      </c>
      <c r="E27" s="81">
        <f t="shared" si="4"/>
        <v>0</v>
      </c>
      <c r="F27" s="74">
        <f>COUNTIF(Crises!C$10:C$50, '20 Trafores'!C29)</f>
        <v>0</v>
      </c>
      <c r="G27" s="86">
        <f t="shared" si="5"/>
        <v>0</v>
      </c>
      <c r="H27" s="70">
        <f t="shared" si="6"/>
        <v>0</v>
      </c>
      <c r="I27" s="81">
        <f t="shared" si="7"/>
        <v>0</v>
      </c>
    </row>
    <row r="28" spans="2:9" ht="16" thickBot="1" x14ac:dyDescent="0.25">
      <c r="B28" s="72">
        <v>20</v>
      </c>
      <c r="C28" s="73">
        <f>'20 Trafores'!C30</f>
        <v>0</v>
      </c>
      <c r="D28" s="72">
        <f>COUNTIF(Realizações!C$10:C$95, '20 Trafores'!C30)</f>
        <v>0</v>
      </c>
      <c r="E28" s="82">
        <f t="shared" si="4"/>
        <v>0</v>
      </c>
      <c r="F28" s="72">
        <f>COUNTIF(Crises!C$10:C$50, '20 Trafores'!C30)</f>
        <v>0</v>
      </c>
      <c r="G28" s="87">
        <f t="shared" si="5"/>
        <v>0</v>
      </c>
      <c r="H28" s="72">
        <f t="shared" si="6"/>
        <v>0</v>
      </c>
      <c r="I28" s="82">
        <f t="shared" si="7"/>
        <v>0</v>
      </c>
    </row>
    <row r="29" spans="2:9" ht="16" thickTop="1" x14ac:dyDescent="0.2"/>
    <row r="30" spans="2:9" x14ac:dyDescent="0.2">
      <c r="B30" s="128" t="s">
        <v>165</v>
      </c>
    </row>
    <row r="31" spans="2:9" x14ac:dyDescent="0.2">
      <c r="B31" s="128"/>
    </row>
    <row r="32" spans="2:9" ht="19" x14ac:dyDescent="0.25">
      <c r="C32" s="91" t="s">
        <v>140</v>
      </c>
      <c r="D32" s="160"/>
      <c r="E32" s="161"/>
      <c r="F32" s="161"/>
      <c r="G32" s="161"/>
      <c r="H32" s="161"/>
      <c r="I32" s="162"/>
    </row>
  </sheetData>
  <mergeCells count="1">
    <mergeCell ref="D32:I32"/>
  </mergeCells>
  <phoneticPr fontId="38" type="noConversion"/>
  <conditionalFormatting sqref="D9:D18">
    <cfRule type="top10" dxfId="6" priority="16" rank="2"/>
  </conditionalFormatting>
  <conditionalFormatting sqref="F9:F18">
    <cfRule type="top10" dxfId="5" priority="15" rank="2"/>
  </conditionalFormatting>
  <conditionalFormatting sqref="H9:H28">
    <cfRule type="top10" dxfId="4" priority="14" rank="4"/>
  </conditionalFormatting>
  <conditionalFormatting sqref="F19">
    <cfRule type="top10" dxfId="3" priority="7" rank="2"/>
  </conditionalFormatting>
  <conditionalFormatting sqref="F20:F28">
    <cfRule type="top10" dxfId="2" priority="3" rank="2"/>
  </conditionalFormatting>
  <conditionalFormatting sqref="D19:D28">
    <cfRule type="top10" dxfId="1" priority="2" rank="2"/>
  </conditionalFormatting>
  <conditionalFormatting sqref="F27">
    <cfRule type="cellIs" dxfId="0" priority="1" operator="greaterThan">
      <formula>3</formula>
    </cfRule>
  </conditionalFormatting>
  <pageMargins left="0.75" right="0.75" top="1" bottom="1" header="0.5" footer="0.5"/>
  <pageSetup paperSize="9" orientation="landscape" horizontalDpi="4294967292" verticalDpi="4294967292" r:id="rId1"/>
  <rowBreaks count="1" manualBreakCount="1">
    <brk id="34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2</vt:i4>
      </vt:variant>
    </vt:vector>
  </HeadingPairs>
  <TitlesOfParts>
    <vt:vector size="10" baseType="lpstr">
      <vt:lpstr>Orientações</vt:lpstr>
      <vt:lpstr>Lista 200 Trafores</vt:lpstr>
      <vt:lpstr>Questionamentos</vt:lpstr>
      <vt:lpstr>20 Trafores</vt:lpstr>
      <vt:lpstr>Realizações</vt:lpstr>
      <vt:lpstr>Realizações na CCCI</vt:lpstr>
      <vt:lpstr>Crises</vt:lpstr>
      <vt:lpstr>Ranking</vt:lpstr>
      <vt:lpstr>'Lista 200 Trafores'!Area_de_impressao</vt:lpstr>
      <vt:lpstr>Lista5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Flávio Buononato</dc:creator>
  <cp:lastModifiedBy>Microsoft Office User</cp:lastModifiedBy>
  <cp:lastPrinted>2017-08-26T14:20:23Z</cp:lastPrinted>
  <dcterms:created xsi:type="dcterms:W3CDTF">2016-02-26T22:50:41Z</dcterms:created>
  <dcterms:modified xsi:type="dcterms:W3CDTF">2021-06-22T00:08:21Z</dcterms:modified>
</cp:coreProperties>
</file>