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5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drawings/drawing7.xml" ContentType="application/vnd.openxmlformats-officedocument.drawing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drawings/drawing8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0" yWindow="100" windowWidth="15200" windowHeight="8960" tabRatio="950"/>
  </bookViews>
  <sheets>
    <sheet name="Orientações" sheetId="15" r:id="rId1"/>
    <sheet name="Gráficos" sheetId="5" r:id="rId2"/>
    <sheet name="Holossomaticidade" sheetId="3" r:id="rId3"/>
    <sheet name="Interassistencialidade" sheetId="6" r:id="rId4"/>
    <sheet name="Interconsciencialidade" sheetId="7" r:id="rId5"/>
    <sheet name="Intraconsciencialidade" sheetId="9" r:id="rId6"/>
    <sheet name="Intrafisicalidade" sheetId="11" r:id="rId7"/>
    <sheet name="Paraperceptibilidade" sheetId="12" r:id="rId8"/>
    <sheet name="Ressomaticidade" sheetId="14" r:id="rId9"/>
  </sheets>
  <definedNames>
    <definedName name="_xlnm.Print_Area" localSheetId="3">Interassistencialidade!$A$1:$M$62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4" i="6" l="1"/>
  <c r="U4" i="5"/>
  <c r="N3" i="14"/>
  <c r="S10" i="14"/>
  <c r="L3" i="14"/>
  <c r="S9" i="14"/>
  <c r="J3" i="14"/>
  <c r="S8" i="14"/>
  <c r="H3" i="14"/>
  <c r="S7" i="14"/>
  <c r="F3" i="14"/>
  <c r="S6" i="14"/>
  <c r="D3" i="14"/>
  <c r="S5" i="14"/>
  <c r="S11" i="14"/>
  <c r="U10" i="5"/>
  <c r="H3" i="12"/>
  <c r="N7" i="12"/>
  <c r="F3" i="12"/>
  <c r="N6" i="12"/>
  <c r="D3" i="12"/>
  <c r="N5" i="12"/>
  <c r="N8" i="12"/>
  <c r="U9" i="5"/>
  <c r="L3" i="11"/>
  <c r="R9" i="11"/>
  <c r="J3" i="11"/>
  <c r="R8" i="11"/>
  <c r="H3" i="11"/>
  <c r="R7" i="11"/>
  <c r="F3" i="11"/>
  <c r="R6" i="11"/>
  <c r="D3" i="11"/>
  <c r="R5" i="11"/>
  <c r="R10" i="11"/>
  <c r="U8" i="5"/>
  <c r="L3" i="9"/>
  <c r="R9" i="9"/>
  <c r="J3" i="9"/>
  <c r="R8" i="9"/>
  <c r="H3" i="9"/>
  <c r="R7" i="9"/>
  <c r="F3" i="9"/>
  <c r="R6" i="9"/>
  <c r="D3" i="9"/>
  <c r="R5" i="9"/>
  <c r="R10" i="9"/>
  <c r="U7" i="5"/>
  <c r="F3" i="7"/>
  <c r="P6" i="7"/>
  <c r="H33" i="7"/>
  <c r="P15" i="7"/>
  <c r="F33" i="7"/>
  <c r="P14" i="7"/>
  <c r="D33" i="7"/>
  <c r="P13" i="7"/>
  <c r="J18" i="7"/>
  <c r="P12" i="7"/>
  <c r="H18" i="7"/>
  <c r="P11" i="7"/>
  <c r="F18" i="7"/>
  <c r="P10" i="7"/>
  <c r="D18" i="7"/>
  <c r="P9" i="7"/>
  <c r="J3" i="7"/>
  <c r="P8" i="7"/>
  <c r="H3" i="7"/>
  <c r="P7" i="7"/>
  <c r="D3" i="7"/>
  <c r="P5" i="7"/>
  <c r="AU16" i="6"/>
  <c r="AU15" i="6"/>
  <c r="AU14" i="6"/>
  <c r="AN12" i="6"/>
  <c r="AO12" i="6"/>
  <c r="AP12" i="6"/>
  <c r="AQ12" i="6"/>
  <c r="AN13" i="6"/>
  <c r="AO13" i="6"/>
  <c r="AP13" i="6"/>
  <c r="AQ13" i="6"/>
  <c r="AN14" i="6"/>
  <c r="AO14" i="6"/>
  <c r="AP14" i="6"/>
  <c r="AQ14" i="6"/>
  <c r="AN15" i="6"/>
  <c r="AO15" i="6"/>
  <c r="AP15" i="6"/>
  <c r="AQ15" i="6"/>
  <c r="AN16" i="6"/>
  <c r="AO16" i="6"/>
  <c r="AP16" i="6"/>
  <c r="AQ16" i="6"/>
  <c r="AN17" i="6"/>
  <c r="AO17" i="6"/>
  <c r="AP17" i="6"/>
  <c r="AQ17" i="6"/>
  <c r="AN18" i="6"/>
  <c r="AO18" i="6"/>
  <c r="AP18" i="6"/>
  <c r="AQ18" i="6"/>
  <c r="AN19" i="6"/>
  <c r="AO19" i="6"/>
  <c r="AP19" i="6"/>
  <c r="AQ19" i="6"/>
  <c r="AN20" i="6"/>
  <c r="AO20" i="6"/>
  <c r="AP20" i="6"/>
  <c r="AQ20" i="6"/>
  <c r="AN21" i="6"/>
  <c r="AO21" i="6"/>
  <c r="AP21" i="6"/>
  <c r="AQ21" i="6"/>
  <c r="AN22" i="6"/>
  <c r="AO22" i="6"/>
  <c r="AP22" i="6"/>
  <c r="AQ22" i="6"/>
  <c r="AN23" i="6"/>
  <c r="AO23" i="6"/>
  <c r="AP23" i="6"/>
  <c r="AQ23" i="6"/>
  <c r="AN24" i="6"/>
  <c r="AO24" i="6"/>
  <c r="AP24" i="6"/>
  <c r="AQ24" i="6"/>
  <c r="AN25" i="6"/>
  <c r="AO25" i="6"/>
  <c r="AP25" i="6"/>
  <c r="AQ25" i="6"/>
  <c r="AN26" i="6"/>
  <c r="AO26" i="6"/>
  <c r="AP26" i="6"/>
  <c r="AQ26" i="6"/>
  <c r="AN27" i="6"/>
  <c r="AO27" i="6"/>
  <c r="AP27" i="6"/>
  <c r="AQ27" i="6"/>
  <c r="AN28" i="6"/>
  <c r="AO28" i="6"/>
  <c r="AP28" i="6"/>
  <c r="AQ28" i="6"/>
  <c r="AN29" i="6"/>
  <c r="AO29" i="6"/>
  <c r="AP29" i="6"/>
  <c r="AQ29" i="6"/>
  <c r="AN30" i="6"/>
  <c r="AO30" i="6"/>
  <c r="AP30" i="6"/>
  <c r="AQ30" i="6"/>
  <c r="AN31" i="6"/>
  <c r="AO31" i="6"/>
  <c r="AP31" i="6"/>
  <c r="AQ31" i="6"/>
  <c r="AN32" i="6"/>
  <c r="AO32" i="6"/>
  <c r="AP32" i="6"/>
  <c r="AQ32" i="6"/>
  <c r="AN33" i="6"/>
  <c r="AO33" i="6"/>
  <c r="AP33" i="6"/>
  <c r="AQ33" i="6"/>
  <c r="AN34" i="6"/>
  <c r="AO34" i="6"/>
  <c r="AP34" i="6"/>
  <c r="AQ34" i="6"/>
  <c r="AN35" i="6"/>
  <c r="AO35" i="6"/>
  <c r="AP35" i="6"/>
  <c r="AQ35" i="6"/>
  <c r="AN36" i="6"/>
  <c r="AO36" i="6"/>
  <c r="AP36" i="6"/>
  <c r="AQ36" i="6"/>
  <c r="AN37" i="6"/>
  <c r="AO37" i="6"/>
  <c r="AP37" i="6"/>
  <c r="AQ37" i="6"/>
  <c r="AN38" i="6"/>
  <c r="AO38" i="6"/>
  <c r="AP38" i="6"/>
  <c r="AQ38" i="6"/>
  <c r="AN39" i="6"/>
  <c r="AO39" i="6"/>
  <c r="AP39" i="6"/>
  <c r="AQ39" i="6"/>
  <c r="AN40" i="6"/>
  <c r="AO40" i="6"/>
  <c r="AP40" i="6"/>
  <c r="AQ40" i="6"/>
  <c r="AN41" i="6"/>
  <c r="AO41" i="6"/>
  <c r="AP41" i="6"/>
  <c r="AQ41" i="6"/>
  <c r="AN42" i="6"/>
  <c r="AO42" i="6"/>
  <c r="AP42" i="6"/>
  <c r="AQ42" i="6"/>
  <c r="AN43" i="6"/>
  <c r="AO43" i="6"/>
  <c r="AP43" i="6"/>
  <c r="AQ43" i="6"/>
  <c r="AN44" i="6"/>
  <c r="AO44" i="6"/>
  <c r="AP44" i="6"/>
  <c r="AQ44" i="6"/>
  <c r="AN45" i="6"/>
  <c r="AO45" i="6"/>
  <c r="AP45" i="6"/>
  <c r="AQ45" i="6"/>
  <c r="AN46" i="6"/>
  <c r="AO46" i="6"/>
  <c r="AP46" i="6"/>
  <c r="AQ46" i="6"/>
  <c r="AN47" i="6"/>
  <c r="AO47" i="6"/>
  <c r="AP47" i="6"/>
  <c r="AQ47" i="6"/>
  <c r="AN48" i="6"/>
  <c r="AO48" i="6"/>
  <c r="AP48" i="6"/>
  <c r="AQ48" i="6"/>
  <c r="AN49" i="6"/>
  <c r="AO49" i="6"/>
  <c r="AP49" i="6"/>
  <c r="AQ49" i="6"/>
  <c r="AN50" i="6"/>
  <c r="AO50" i="6"/>
  <c r="AP50" i="6"/>
  <c r="AQ50" i="6"/>
  <c r="AN51" i="6"/>
  <c r="AO51" i="6"/>
  <c r="AP51" i="6"/>
  <c r="AQ51" i="6"/>
  <c r="AN52" i="6"/>
  <c r="AO52" i="6"/>
  <c r="AP52" i="6"/>
  <c r="AQ52" i="6"/>
  <c r="AN53" i="6"/>
  <c r="AO53" i="6"/>
  <c r="AP53" i="6"/>
  <c r="AQ53" i="6"/>
  <c r="AN54" i="6"/>
  <c r="AO54" i="6"/>
  <c r="AP54" i="6"/>
  <c r="AQ54" i="6"/>
  <c r="AN55" i="6"/>
  <c r="AO55" i="6"/>
  <c r="AP55" i="6"/>
  <c r="AQ55" i="6"/>
  <c r="AN56" i="6"/>
  <c r="AO56" i="6"/>
  <c r="AP56" i="6"/>
  <c r="AQ56" i="6"/>
  <c r="AN57" i="6"/>
  <c r="AO57" i="6"/>
  <c r="AP57" i="6"/>
  <c r="AQ57" i="6"/>
  <c r="AN58" i="6"/>
  <c r="AO58" i="6"/>
  <c r="AP58" i="6"/>
  <c r="AQ58" i="6"/>
  <c r="AN59" i="6"/>
  <c r="AO59" i="6"/>
  <c r="AP59" i="6"/>
  <c r="AQ59" i="6"/>
  <c r="AN60" i="6"/>
  <c r="AO60" i="6"/>
  <c r="AP60" i="6"/>
  <c r="AQ60" i="6"/>
  <c r="AO11" i="6"/>
  <c r="AN11" i="6"/>
  <c r="AP11" i="6"/>
  <c r="AQ11" i="6"/>
  <c r="AM12" i="6"/>
  <c r="AM13" i="6"/>
  <c r="AM14" i="6"/>
  <c r="AM15" i="6"/>
  <c r="AM16" i="6"/>
  <c r="AM17" i="6"/>
  <c r="AM18" i="6"/>
  <c r="AM19" i="6"/>
  <c r="AM20" i="6"/>
  <c r="AM21" i="6"/>
  <c r="AM22" i="6"/>
  <c r="AM23" i="6"/>
  <c r="AM24" i="6"/>
  <c r="AM25" i="6"/>
  <c r="AM26" i="6"/>
  <c r="AM27" i="6"/>
  <c r="AM28" i="6"/>
  <c r="AM29" i="6"/>
  <c r="AM30" i="6"/>
  <c r="AM31" i="6"/>
  <c r="AM32" i="6"/>
  <c r="AM33" i="6"/>
  <c r="AM34" i="6"/>
  <c r="AM35" i="6"/>
  <c r="AM36" i="6"/>
  <c r="AM37" i="6"/>
  <c r="AM38" i="6"/>
  <c r="AM39" i="6"/>
  <c r="AM40" i="6"/>
  <c r="AM41" i="6"/>
  <c r="AM42" i="6"/>
  <c r="AM43" i="6"/>
  <c r="AM44" i="6"/>
  <c r="AM45" i="6"/>
  <c r="AM46" i="6"/>
  <c r="AM47" i="6"/>
  <c r="AM48" i="6"/>
  <c r="AM49" i="6"/>
  <c r="AM50" i="6"/>
  <c r="AM51" i="6"/>
  <c r="AM52" i="6"/>
  <c r="AM53" i="6"/>
  <c r="AM54" i="6"/>
  <c r="AM55" i="6"/>
  <c r="AM56" i="6"/>
  <c r="AM57" i="6"/>
  <c r="AM58" i="6"/>
  <c r="AM59" i="6"/>
  <c r="AM60" i="6"/>
  <c r="AM11" i="6"/>
  <c r="AX11" i="6"/>
  <c r="AL13" i="6"/>
  <c r="AL14" i="6"/>
  <c r="AL15" i="6"/>
  <c r="AL16" i="6"/>
  <c r="AL17" i="6"/>
  <c r="AL18" i="6"/>
  <c r="AL19" i="6"/>
  <c r="AL20" i="6"/>
  <c r="AL21" i="6"/>
  <c r="AL22" i="6"/>
  <c r="AL23" i="6"/>
  <c r="AL24" i="6"/>
  <c r="AL25" i="6"/>
  <c r="AL26" i="6"/>
  <c r="AL27" i="6"/>
  <c r="AL28" i="6"/>
  <c r="AL29" i="6"/>
  <c r="AL30" i="6"/>
  <c r="AL31" i="6"/>
  <c r="AL32" i="6"/>
  <c r="AL33" i="6"/>
  <c r="AL34" i="6"/>
  <c r="AL35" i="6"/>
  <c r="AL36" i="6"/>
  <c r="AL37" i="6"/>
  <c r="AL38" i="6"/>
  <c r="AL39" i="6"/>
  <c r="AL40" i="6"/>
  <c r="AL41" i="6"/>
  <c r="AL42" i="6"/>
  <c r="AL43" i="6"/>
  <c r="AL44" i="6"/>
  <c r="AL45" i="6"/>
  <c r="AL46" i="6"/>
  <c r="AL47" i="6"/>
  <c r="AL48" i="6"/>
  <c r="AL49" i="6"/>
  <c r="AL50" i="6"/>
  <c r="AL51" i="6"/>
  <c r="AL52" i="6"/>
  <c r="AL53" i="6"/>
  <c r="AL54" i="6"/>
  <c r="AL55" i="6"/>
  <c r="AL56" i="6"/>
  <c r="AL57" i="6"/>
  <c r="AL58" i="6"/>
  <c r="AL59" i="6"/>
  <c r="AL60" i="6"/>
  <c r="AL12" i="6"/>
  <c r="AL11" i="6"/>
  <c r="AV11" i="6"/>
  <c r="AN3" i="6"/>
  <c r="AN2" i="6"/>
  <c r="AL8" i="6"/>
  <c r="AL2" i="6"/>
  <c r="AL3" i="6"/>
  <c r="AL4" i="6"/>
  <c r="AL5" i="6"/>
  <c r="AL6" i="6"/>
  <c r="AL7" i="6"/>
  <c r="AA4" i="3"/>
  <c r="F5" i="3"/>
  <c r="AA5" i="3"/>
  <c r="AA6" i="3"/>
  <c r="F7" i="3"/>
  <c r="AA7" i="3"/>
  <c r="AA8" i="3"/>
  <c r="F9" i="3"/>
  <c r="AA9" i="3"/>
  <c r="AA10" i="3"/>
  <c r="F11" i="3"/>
  <c r="AA11" i="3"/>
  <c r="AA12" i="3"/>
  <c r="F13" i="3"/>
  <c r="AA13" i="3"/>
  <c r="AA14" i="3"/>
  <c r="F15" i="3"/>
  <c r="AA15" i="3"/>
  <c r="AA16" i="3"/>
  <c r="AA17" i="3"/>
  <c r="AA18" i="3"/>
  <c r="AA19" i="3"/>
  <c r="F20" i="3"/>
  <c r="AA20" i="3"/>
  <c r="AA21" i="3"/>
  <c r="F22" i="3"/>
  <c r="AA22" i="3"/>
  <c r="AA23" i="3"/>
  <c r="F24" i="3"/>
  <c r="AA24" i="3"/>
  <c r="AA25" i="3"/>
  <c r="F26" i="3"/>
  <c r="AA26" i="3"/>
  <c r="F28" i="3"/>
  <c r="F33" i="3"/>
  <c r="F35" i="3"/>
  <c r="F37" i="3"/>
  <c r="F39" i="3"/>
  <c r="F41" i="3"/>
  <c r="F43" i="3"/>
  <c r="F45" i="3"/>
  <c r="F47" i="3"/>
  <c r="F49" i="3"/>
  <c r="F55" i="3"/>
  <c r="F57" i="3"/>
  <c r="F59" i="3"/>
  <c r="F61" i="3"/>
  <c r="AB23" i="3"/>
  <c r="AB25" i="3"/>
  <c r="AB22" i="3"/>
  <c r="AB21" i="3"/>
  <c r="AB17" i="3"/>
  <c r="AB15" i="3"/>
  <c r="AB12" i="3"/>
  <c r="AB7" i="3"/>
  <c r="AB26" i="3"/>
  <c r="AB24" i="3"/>
  <c r="AB20" i="3"/>
  <c r="AB16" i="3"/>
  <c r="AB19" i="3"/>
  <c r="AB18" i="3"/>
  <c r="AB11" i="3"/>
  <c r="AB9" i="3"/>
  <c r="AB13" i="3"/>
  <c r="AB10" i="3"/>
  <c r="AB8" i="3"/>
  <c r="AB6" i="3"/>
  <c r="AB5" i="3"/>
  <c r="F32" i="3"/>
  <c r="C32" i="3"/>
  <c r="P16" i="7"/>
  <c r="U6" i="5"/>
  <c r="F54" i="3"/>
  <c r="AY11" i="6"/>
  <c r="AW11" i="6"/>
  <c r="AN4" i="6"/>
  <c r="AO3" i="6"/>
  <c r="F18" i="3"/>
  <c r="F3" i="3"/>
  <c r="C4" i="3"/>
  <c r="AB4" i="3"/>
  <c r="AB14" i="3"/>
  <c r="C54" i="3"/>
  <c r="C19" i="3"/>
  <c r="U5" i="5"/>
  <c r="AO2" i="6"/>
  <c r="AC4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</calcChain>
</file>

<file path=xl/comments1.xml><?xml version="1.0" encoding="utf-8"?>
<comments xmlns="http://schemas.openxmlformats.org/spreadsheetml/2006/main">
  <authors>
    <author>FLAVIO</author>
  </authors>
  <commentList>
    <comment ref="B6" authorId="0">
      <text>
        <r>
          <rPr>
            <sz val="8"/>
            <color indexed="81"/>
            <rFont val="Tahoma"/>
            <family val="2"/>
          </rPr>
          <t xml:space="preserve">Justifique aqui. Use a enumeração horizontal para justificar a questão.
</t>
        </r>
      </text>
    </comment>
  </commentList>
</comments>
</file>

<file path=xl/comments2.xml><?xml version="1.0" encoding="utf-8"?>
<comments xmlns="http://schemas.openxmlformats.org/spreadsheetml/2006/main">
  <authors>
    <author>FLAVIO</author>
  </authors>
  <commentList>
    <comment ref="B11" authorId="0">
      <text>
        <r>
          <rPr>
            <sz val="8"/>
            <color indexed="81"/>
            <rFont val="Tahoma"/>
            <family val="2"/>
          </rPr>
          <t>Assinalar a opção com "X".</t>
        </r>
      </text>
    </comment>
    <comment ref="D11" authorId="0">
      <text>
        <r>
          <rPr>
            <sz val="8"/>
            <color indexed="81"/>
            <rFont val="Tahoma"/>
            <family val="2"/>
          </rPr>
          <t xml:space="preserve">Informar idade em número absoluto.
</t>
        </r>
      </text>
    </comment>
    <comment ref="G11" authorId="0">
      <text>
        <r>
          <rPr>
            <sz val="8"/>
            <color indexed="81"/>
            <rFont val="Tahoma"/>
            <family val="2"/>
          </rPr>
          <t>Informar conforme exemplo:
Ex.1: 6 anos e 3 meses (coluna Ano 6; coluna meses 3).
Ex.2: 1 ano (coluna Ano 1; coluna meses 0).
Ex.3: 8 meses (coluna Ano 0; coluna meses 8).</t>
        </r>
      </text>
    </comment>
    <comment ref="I11" authorId="0">
      <text>
        <r>
          <rPr>
            <sz val="8"/>
            <color indexed="81"/>
            <rFont val="Tahoma"/>
            <family val="2"/>
          </rPr>
          <t xml:space="preserve">Apenas número
</t>
        </r>
      </text>
    </comment>
    <comment ref="J11" authorId="0">
      <text>
        <r>
          <rPr>
            <sz val="8"/>
            <color indexed="81"/>
            <rFont val="Tahoma"/>
            <family val="2"/>
          </rPr>
          <t xml:space="preserve">Assinalar a opção com "X".
</t>
        </r>
      </text>
    </comment>
  </commentList>
</comments>
</file>

<file path=xl/comments3.xml><?xml version="1.0" encoding="utf-8"?>
<comments xmlns="http://schemas.openxmlformats.org/spreadsheetml/2006/main">
  <authors>
    <author>FLAVIO</author>
  </authors>
  <commentList>
    <comment ref="A36" authorId="0">
      <text>
        <r>
          <rPr>
            <sz val="8"/>
            <color indexed="81"/>
            <rFont val="Tahoma"/>
            <family val="2"/>
          </rPr>
          <t xml:space="preserve">Alccolismo; tabagismo; toxicomania; adrenalinomania; sexolismo
</t>
        </r>
      </text>
    </comment>
  </commentList>
</comments>
</file>

<file path=xl/sharedStrings.xml><?xml version="1.0" encoding="utf-8"?>
<sst xmlns="http://schemas.openxmlformats.org/spreadsheetml/2006/main" count="498" uniqueCount="471">
  <si>
    <t>Tipo</t>
  </si>
  <si>
    <t>Ego</t>
  </si>
  <si>
    <t>Grupo</t>
  </si>
  <si>
    <t>Poli</t>
  </si>
  <si>
    <t>Tacon</t>
  </si>
  <si>
    <t>Tares</t>
  </si>
  <si>
    <t>1. Recursos assistenciais (aptidões, propensão e qualificação da atuação assistencial).</t>
  </si>
  <si>
    <t>2. Recursos holossomáticos (somáticos, energossomáticos, psicossomáticos, mentaissomáticos).</t>
  </si>
  <si>
    <t>3. Recursos interconscienciais (vínculos, conexidade com outras consciências).</t>
  </si>
  <si>
    <t>4. Recursos intraconscienciais (atributos, trafores, trafares).</t>
  </si>
  <si>
    <t>5. Recursos intrafísicos (aportes e tendências pessoais).</t>
  </si>
  <si>
    <t>6. Recursos parapsíquicos (capacidade pessoal de manifestação e atuação interdimensional).</t>
  </si>
  <si>
    <t>7. Recursos ressomáticos (genética, paragenética e mesologia).</t>
  </si>
  <si>
    <t>SOMA</t>
  </si>
  <si>
    <t>1. Qual o percentual de psicomotricidade cerebelar determinando a coordenação motora? Justifique.</t>
  </si>
  <si>
    <t>Destro</t>
  </si>
  <si>
    <t>Sinistro</t>
  </si>
  <si>
    <t>Ambi</t>
  </si>
  <si>
    <t>3.Qual a sua destreza? Justifique.</t>
  </si>
  <si>
    <t>2. Qual o percentual de flexibilidade física? Justifique.</t>
  </si>
  <si>
    <t>4. Qual o percentual de psicomotricidade fina? Justifique.</t>
  </si>
  <si>
    <t>5. Qual o percentual de força física? Justifique.</t>
  </si>
  <si>
    <t>6. Qual o percentual de resistência física? Justifique.</t>
  </si>
  <si>
    <t>HOLOCHACRA</t>
  </si>
  <si>
    <t>1. Qual o percentual de impressibilidade holochacral? Justifique.</t>
  </si>
  <si>
    <t>2. Qual o percentual de flexibilidade energética? Justifique.</t>
  </si>
  <si>
    <t>3.Qual o percentual de soltura holochacral? Justifique.</t>
  </si>
  <si>
    <t>4. Qual o percentual de domínio do EV? Justifique.</t>
  </si>
  <si>
    <t>5. Qual o percentual de facilidades das sinaléticas energéticas? Justifique.</t>
  </si>
  <si>
    <t>PSICOSSOMA</t>
  </si>
  <si>
    <t>1. Qual o percentual de emoções dominantes? Justifique.</t>
  </si>
  <si>
    <t>2. Qual o percentual de estabilidade emocional? Justifique.</t>
  </si>
  <si>
    <t>3.Qual o percentual de resiliência consciencial? Justifique.</t>
  </si>
  <si>
    <t>4. Qual o percentual de descoincidenciabilidade? Justifique.</t>
  </si>
  <si>
    <t>5. Qual o percentual de euforia? Justifique.</t>
  </si>
  <si>
    <t>6. Qual o percentual de alegria? Justifique.</t>
  </si>
  <si>
    <t>4. Qual o percentual de entusiasmo? Justifique.</t>
  </si>
  <si>
    <t>5. Qual o percentual de simpatia? Justifique.</t>
  </si>
  <si>
    <t>6. Qual o percentual de antagonismo? Justifique.</t>
  </si>
  <si>
    <t>MENTALSOMA</t>
  </si>
  <si>
    <t>1. Qual o percentual de autorreflexão? Justifique.</t>
  </si>
  <si>
    <t>2. Qual o percentual de elaboração mental? Justifique.</t>
  </si>
  <si>
    <t>3.Qual o percentual de paraengramas mnemônicos? Justifique.</t>
  </si>
  <si>
    <t>4. Qual o percentual de sentimentos elevados predominantes? Justifique.</t>
  </si>
  <si>
    <t>Média</t>
  </si>
  <si>
    <t>Psicomotricidade Cerebelar (S)</t>
  </si>
  <si>
    <t>Flexibilidade (S)</t>
  </si>
  <si>
    <t>Psicomotricidade Fina (S)</t>
  </si>
  <si>
    <t>Força Física (S)</t>
  </si>
  <si>
    <t>Resistência Física (S)</t>
  </si>
  <si>
    <t>Impressibilidade (H)</t>
  </si>
  <si>
    <t>Flexibilidade (H)</t>
  </si>
  <si>
    <t>Soltura (H)</t>
  </si>
  <si>
    <t>EV (H)</t>
  </si>
  <si>
    <t>Sinalética (H)</t>
  </si>
  <si>
    <t>Emoções (P)</t>
  </si>
  <si>
    <t>Estabilidade (P)</t>
  </si>
  <si>
    <t>Resiliência (P)</t>
  </si>
  <si>
    <t>Descoincidência (P)</t>
  </si>
  <si>
    <t>Euforia (P)</t>
  </si>
  <si>
    <t>Alegria (P)</t>
  </si>
  <si>
    <t>Entusiasmo (P)</t>
  </si>
  <si>
    <t>Simpatia (P)</t>
  </si>
  <si>
    <t>Antagonismo (P)</t>
  </si>
  <si>
    <t>Autoreflexão (M)</t>
  </si>
  <si>
    <t>Elaboração Mental (M)</t>
  </si>
  <si>
    <t>Paraengramas mnemônicos (M)</t>
  </si>
  <si>
    <t>Sentimentos elevados (M)</t>
  </si>
  <si>
    <t>HOLOSSOMATICIDADE</t>
  </si>
  <si>
    <t>Atitude de Interassistencialidade</t>
  </si>
  <si>
    <t>N. Pessoas Envolvidas</t>
  </si>
  <si>
    <t>Abragência Cármica</t>
  </si>
  <si>
    <t>Motivo da Assistência</t>
  </si>
  <si>
    <t>N.</t>
  </si>
  <si>
    <t>Segunda Infância</t>
  </si>
  <si>
    <t>Pré-adolescência</t>
  </si>
  <si>
    <t>Adolescência</t>
  </si>
  <si>
    <t>Pós-adolescência</t>
  </si>
  <si>
    <t>Adultidade</t>
  </si>
  <si>
    <t>Meia-idade</t>
  </si>
  <si>
    <t>Terceira idade</t>
  </si>
  <si>
    <t>Quarta Idade</t>
  </si>
  <si>
    <t>04 a 10</t>
  </si>
  <si>
    <t>INTERASSISTENCIALIDADE</t>
  </si>
  <si>
    <t>Local da Assistência</t>
  </si>
  <si>
    <t>NÃO voluntariei</t>
  </si>
  <si>
    <t>FUI voluntário</t>
  </si>
  <si>
    <t>SOU voluntário</t>
  </si>
  <si>
    <t>NÃO sou docente</t>
  </si>
  <si>
    <t>FUI docente</t>
  </si>
  <si>
    <t>SOU docente</t>
  </si>
  <si>
    <t>NÃO sou voluntário</t>
  </si>
  <si>
    <t>NÃO pratico</t>
  </si>
  <si>
    <t>FUI praticante</t>
  </si>
  <si>
    <t>SOU praticante</t>
  </si>
  <si>
    <t>Idade Início</t>
  </si>
  <si>
    <t>Ano</t>
  </si>
  <si>
    <t>Meses</t>
  </si>
  <si>
    <t>Tempo de Assistência</t>
  </si>
  <si>
    <t>Do voluntariado conscienciológico?</t>
  </si>
  <si>
    <t>Questões sobre interassistencialidade pelos seguintes aspectos:</t>
  </si>
  <si>
    <t>Da docência conscienciológica?</t>
  </si>
  <si>
    <t>Da prática da Tenepes?</t>
  </si>
  <si>
    <t>Da gescon?</t>
  </si>
  <si>
    <t>NÃO sou Ofiexista</t>
  </si>
  <si>
    <t>SOU Ofiexista</t>
  </si>
  <si>
    <t>NÃO tenho tema</t>
  </si>
  <si>
    <t>NÃO iniciei a escrita</t>
  </si>
  <si>
    <t>INICIEI a escrita</t>
  </si>
  <si>
    <t>PUBLIQUEI a Megagescon</t>
  </si>
  <si>
    <t>BAIXA</t>
  </si>
  <si>
    <t>MÉDIA</t>
  </si>
  <si>
    <t>ALTA</t>
  </si>
  <si>
    <t>INTEGRAL</t>
  </si>
  <si>
    <t>SUPERIOR</t>
  </si>
  <si>
    <t>DEFICIT</t>
  </si>
  <si>
    <t>SUPERAVIT</t>
  </si>
  <si>
    <t>PRÉ-AUTOR</t>
  </si>
  <si>
    <t>AUTOR</t>
  </si>
  <si>
    <t>PAINEL   DE   INTERASSISTENCIALIDADE</t>
  </si>
  <si>
    <t>Tempo</t>
  </si>
  <si>
    <t>TT Meses</t>
  </si>
  <si>
    <t>TT Ano</t>
  </si>
  <si>
    <t>Do voluntariado social? *</t>
  </si>
  <si>
    <t>Da docência educacional convencional? *</t>
  </si>
  <si>
    <t xml:space="preserve">         7.  Da Ofiex?</t>
  </si>
  <si>
    <t xml:space="preserve">         8.  Da megagescon?</t>
  </si>
  <si>
    <t xml:space="preserve">         9.  Da disponibilidade interassistencial?</t>
  </si>
  <si>
    <t xml:space="preserve">        10.  Das retribuições?</t>
  </si>
  <si>
    <t xml:space="preserve">        11.  Do saldo holocármico?</t>
  </si>
  <si>
    <t>* Tacon</t>
  </si>
  <si>
    <t>Registre seu histórico de intraconsciencilidade de cada subgrupo e respectivas variáveis:</t>
  </si>
  <si>
    <r>
      <t xml:space="preserve">1. Quanto ao aspecto da </t>
    </r>
    <r>
      <rPr>
        <b/>
        <sz val="10"/>
        <rFont val="Arial"/>
        <family val="2"/>
      </rPr>
      <t>AMIZADE</t>
    </r>
    <r>
      <rPr>
        <sz val="10"/>
        <rFont val="Arial"/>
      </rPr>
      <t xml:space="preserve"> registre seu histórico:                                                     Qual é o saldo das variáveis avaliadas neste subgrupo?</t>
    </r>
  </si>
  <si>
    <r>
      <t>2. Quanto ao aspecto do</t>
    </r>
    <r>
      <rPr>
        <b/>
        <sz val="10"/>
        <rFont val="Arial"/>
        <family val="2"/>
      </rPr>
      <t xml:space="preserve"> CASAL</t>
    </r>
    <r>
      <rPr>
        <sz val="10"/>
        <rFont val="Arial"/>
      </rPr>
      <t xml:space="preserve"> registre seu histórico:                                                        Qual é o saldo das variáveis avaliadas neste subgrupo?</t>
    </r>
  </si>
  <si>
    <r>
      <t>3. Quanto ao aspecto de</t>
    </r>
    <r>
      <rPr>
        <b/>
        <sz val="10"/>
        <rFont val="Arial"/>
        <family val="2"/>
      </rPr>
      <t xml:space="preserve"> COLEGAS</t>
    </r>
    <r>
      <rPr>
        <sz val="10"/>
        <rFont val="Arial"/>
      </rPr>
      <t xml:space="preserve"> registre seu histórico:                                                    Qual é o saldo das variáveis avaliadas neste subgrupo?</t>
    </r>
  </si>
  <si>
    <r>
      <t>4. Quanto ao aspecto de</t>
    </r>
    <r>
      <rPr>
        <b/>
        <sz val="10"/>
        <rFont val="Arial"/>
        <family val="2"/>
      </rPr>
      <t xml:space="preserve"> CONCESSÕES</t>
    </r>
    <r>
      <rPr>
        <sz val="10"/>
        <rFont val="Arial"/>
      </rPr>
      <t xml:space="preserve"> registre seu histórico:                                             Qual é o saldo das variáveis avaliadas neste subgrupo?</t>
    </r>
  </si>
  <si>
    <r>
      <t>5. Quanto ao aspecto de</t>
    </r>
    <r>
      <rPr>
        <b/>
        <sz val="10"/>
        <rFont val="Arial"/>
        <family val="2"/>
      </rPr>
      <t xml:space="preserve"> FIGURAS REPRESENTATIVAS</t>
    </r>
    <r>
      <rPr>
        <sz val="10"/>
        <rFont val="Arial"/>
      </rPr>
      <t xml:space="preserve"> registre seu histórico:                     Qual é o saldo das variáveis avaliadas neste subgrupo?</t>
    </r>
  </si>
  <si>
    <r>
      <t>6. Quanto ao aspecto de</t>
    </r>
    <r>
      <rPr>
        <b/>
        <sz val="10"/>
        <rFont val="Arial"/>
        <family val="2"/>
      </rPr>
      <t xml:space="preserve"> MUDANÇAS</t>
    </r>
    <r>
      <rPr>
        <sz val="10"/>
        <rFont val="Arial"/>
      </rPr>
      <t xml:space="preserve"> registre seu histórico:                                                 Qual é o saldo das variáveis avaliadas neste subgrupo?</t>
    </r>
  </si>
  <si>
    <r>
      <t>7. Quanto ao aspecto de</t>
    </r>
    <r>
      <rPr>
        <b/>
        <sz val="10"/>
        <rFont val="Arial"/>
        <family val="2"/>
      </rPr>
      <t xml:space="preserve"> NATUREZA DOS VÍCULOS FAMILIARES</t>
    </r>
    <r>
      <rPr>
        <sz val="10"/>
        <rFont val="Arial"/>
      </rPr>
      <t xml:space="preserve"> registre seu histórico:       Qual é o saldo das variáveis avaliadas neste subgrupo?</t>
    </r>
  </si>
  <si>
    <r>
      <t>8. Quanto ao aspecto de</t>
    </r>
    <r>
      <rPr>
        <b/>
        <sz val="10"/>
        <rFont val="Arial"/>
        <family val="2"/>
      </rPr>
      <t xml:space="preserve"> PAPÉIS SOCIAIS</t>
    </r>
    <r>
      <rPr>
        <sz val="10"/>
        <rFont val="Arial"/>
      </rPr>
      <t xml:space="preserve"> registre seu histórico:                                         Qual é o saldo das variáveis avaliadas neste subgrupo?</t>
    </r>
  </si>
  <si>
    <r>
      <t>9. Quanto ao aspecto de</t>
    </r>
    <r>
      <rPr>
        <b/>
        <sz val="10"/>
        <rFont val="Arial"/>
        <family val="2"/>
      </rPr>
      <t xml:space="preserve"> PRINCÍPIOS CONSCIENCIAIS</t>
    </r>
    <r>
      <rPr>
        <sz val="10"/>
        <rFont val="Arial"/>
      </rPr>
      <t xml:space="preserve"> registre seu histórico:                      Qual é o saldo das variáveis avaliadas neste subgrupo?</t>
    </r>
  </si>
  <si>
    <r>
      <t>10. Quanto ao aspecto de</t>
    </r>
    <r>
      <rPr>
        <b/>
        <sz val="10"/>
        <rFont val="Arial"/>
        <family val="2"/>
      </rPr>
      <t xml:space="preserve"> VIAGENS</t>
    </r>
    <r>
      <rPr>
        <sz val="10"/>
        <rFont val="Arial"/>
      </rPr>
      <t xml:space="preserve"> registre seu histórico:                                                    Qual é o saldo das variáveis avaliadas neste subgrupo?</t>
    </r>
  </si>
  <si>
    <r>
      <t>11. Quanto ao aspecto de</t>
    </r>
    <r>
      <rPr>
        <b/>
        <sz val="10"/>
        <rFont val="Arial"/>
        <family val="2"/>
      </rPr>
      <t xml:space="preserve"> VÍNCULOS FAMILIARES</t>
    </r>
    <r>
      <rPr>
        <sz val="10"/>
        <rFont val="Arial"/>
      </rPr>
      <t xml:space="preserve"> registre seu histórico:                            Qual é o saldo das variáveis avaliadas neste subgrupo?</t>
    </r>
  </si>
  <si>
    <t>Amizade</t>
  </si>
  <si>
    <t>Casal</t>
  </si>
  <si>
    <t>Colegas</t>
  </si>
  <si>
    <t>Cocessões</t>
  </si>
  <si>
    <t>Figuras Representativas</t>
  </si>
  <si>
    <t>Natureza do Vículos Familiares</t>
  </si>
  <si>
    <t>Papeis Sociais</t>
  </si>
  <si>
    <t>Princípios Conscienciais</t>
  </si>
  <si>
    <t>Vínculos Familiares</t>
  </si>
  <si>
    <t>Viagens</t>
  </si>
  <si>
    <t>Mudanças</t>
  </si>
  <si>
    <t xml:space="preserve">   Amizades sadias   </t>
  </si>
  <si>
    <t xml:space="preserve">Pré-casal   </t>
  </si>
  <si>
    <t xml:space="preserve">Casal íntimo   </t>
  </si>
  <si>
    <t xml:space="preserve">Dupla evolutiva   </t>
  </si>
  <si>
    <t xml:space="preserve">De evolução   </t>
  </si>
  <si>
    <t xml:space="preserve">De escola   </t>
  </si>
  <si>
    <t xml:space="preserve">De trabalho   </t>
  </si>
  <si>
    <t xml:space="preserve">Deficitárias   </t>
  </si>
  <si>
    <t xml:space="preserve">Superavitárias   </t>
  </si>
  <si>
    <t xml:space="preserve">Acumpliciamentos   </t>
  </si>
  <si>
    <t xml:space="preserve">Dependência interconsciencial   </t>
  </si>
  <si>
    <t xml:space="preserve">Independência interconsciencial   </t>
  </si>
  <si>
    <t xml:space="preserve">Estudante   </t>
  </si>
  <si>
    <t xml:space="preserve">Cidadão   </t>
  </si>
  <si>
    <t xml:space="preserve">Profissional (político, religioso e militar)   </t>
  </si>
  <si>
    <t xml:space="preserve">Conscin-cobaia   </t>
  </si>
  <si>
    <t xml:space="preserve">Líder   </t>
  </si>
  <si>
    <t xml:space="preserve">Fitoconvivialidade   </t>
  </si>
  <si>
    <t xml:space="preserve">Zooconvivialidade   </t>
  </si>
  <si>
    <t xml:space="preserve">Convívio com os minerais   </t>
  </si>
  <si>
    <t xml:space="preserve">Regionais   </t>
  </si>
  <si>
    <t xml:space="preserve">Nacionais   </t>
  </si>
  <si>
    <t xml:space="preserve">Internacionais   </t>
  </si>
  <si>
    <t xml:space="preserve">Os holopensenes locais visitados   </t>
  </si>
  <si>
    <t xml:space="preserve">Família nuclear de origem   </t>
  </si>
  <si>
    <t xml:space="preserve">Família ampliada de origem   </t>
  </si>
  <si>
    <t xml:space="preserve">Família nuclear atual   </t>
  </si>
  <si>
    <t xml:space="preserve">Saldo da interprisão grupocármica   </t>
  </si>
  <si>
    <t xml:space="preserve">Saldo da recomposição grupocármica   </t>
  </si>
  <si>
    <t xml:space="preserve">Saldo da libertação grupocármica   </t>
  </si>
  <si>
    <t xml:space="preserve">                                                             INTRACONSCIENCIALIDADE</t>
  </si>
  <si>
    <t xml:space="preserve">                                                             INTERCONSCIENCIALIDADE</t>
  </si>
  <si>
    <t>Registre seu histórico de interconsciencilidade de cada subgrupo e respectivas variáveis:</t>
  </si>
  <si>
    <t xml:space="preserve">   Autoconcentração   </t>
  </si>
  <si>
    <t xml:space="preserve">Associação de ideias   </t>
  </si>
  <si>
    <t xml:space="preserve">Intelecção   </t>
  </si>
  <si>
    <t xml:space="preserve">Imaginação   </t>
  </si>
  <si>
    <t xml:space="preserve">Paraimaginação   </t>
  </si>
  <si>
    <t xml:space="preserve">Concentração mental   </t>
  </si>
  <si>
    <t xml:space="preserve">Retilinearidade pensênica   </t>
  </si>
  <si>
    <t xml:space="preserve">Flexibilidade cognitiva   </t>
  </si>
  <si>
    <t xml:space="preserve">Autojuízo crítico   </t>
  </si>
  <si>
    <r>
      <t xml:space="preserve">1. Quanto ao aspecto dos </t>
    </r>
    <r>
      <rPr>
        <b/>
        <sz val="10"/>
        <rFont val="Arial"/>
        <family val="2"/>
      </rPr>
      <t>ATRIBUTOS</t>
    </r>
    <r>
      <rPr>
        <sz val="10"/>
        <rFont val="Arial"/>
      </rPr>
      <t xml:space="preserve"> registre seu histórico:                                                 Qual é o saldo das variáveis avaliadas neste subgrupo?</t>
    </r>
  </si>
  <si>
    <r>
      <t>2. Quanto ao aspecto de</t>
    </r>
    <r>
      <rPr>
        <b/>
        <sz val="10"/>
        <rFont val="Arial"/>
        <family val="2"/>
      </rPr>
      <t xml:space="preserve"> MECANISMOS DE DEFESA</t>
    </r>
    <r>
      <rPr>
        <sz val="10"/>
        <rFont val="Arial"/>
      </rPr>
      <t xml:space="preserve"> registre seu histórico:                           Qual é o saldo das variáveis avaliadas neste subgrupo?</t>
    </r>
  </si>
  <si>
    <t xml:space="preserve">Autenganos   </t>
  </si>
  <si>
    <t xml:space="preserve">Autoculpas   </t>
  </si>
  <si>
    <t xml:space="preserve">Autossabotagens   </t>
  </si>
  <si>
    <t xml:space="preserve">Lavagens Cerebrais   </t>
  </si>
  <si>
    <t xml:space="preserve">Lavagens Subcerebrais   </t>
  </si>
  <si>
    <t xml:space="preserve">Lavagens Paracerebrais Multisseculares   </t>
  </si>
  <si>
    <t xml:space="preserve">Fuga habitual de responsabilidades   </t>
  </si>
  <si>
    <t xml:space="preserve">Crenças   </t>
  </si>
  <si>
    <t xml:space="preserve">Supertisões   </t>
  </si>
  <si>
    <t xml:space="preserve">Dogmatismo   </t>
  </si>
  <si>
    <t xml:space="preserve">Fanatismos   </t>
  </si>
  <si>
    <t xml:space="preserve">Apriorismo   </t>
  </si>
  <si>
    <t xml:space="preserve">Apegos egoicos   </t>
  </si>
  <si>
    <t xml:space="preserve">Ectopias afetivas   </t>
  </si>
  <si>
    <t xml:space="preserve">Idolatrias   </t>
  </si>
  <si>
    <t xml:space="preserve">Vícios   </t>
  </si>
  <si>
    <t xml:space="preserve">Perdularismo   </t>
  </si>
  <si>
    <t xml:space="preserve">Avareza   </t>
  </si>
  <si>
    <t xml:space="preserve">Valores pessoais ectópicos da conscin miserê   </t>
  </si>
  <si>
    <t xml:space="preserve">Mágoa   </t>
  </si>
  <si>
    <t xml:space="preserve">Melindres   </t>
  </si>
  <si>
    <t xml:space="preserve">Fobias   </t>
  </si>
  <si>
    <t xml:space="preserve">Apegos sadios   </t>
  </si>
  <si>
    <t xml:space="preserve">Escolhas e priorizações inteligentes   </t>
  </si>
  <si>
    <t xml:space="preserve">Expansão da aplicação da condição de conscin large   </t>
  </si>
  <si>
    <r>
      <t>5. Quanto ao aspecto de</t>
    </r>
    <r>
      <rPr>
        <b/>
        <sz val="10"/>
        <rFont val="Arial"/>
        <family val="2"/>
      </rPr>
      <t xml:space="preserve"> VALORES</t>
    </r>
    <r>
      <rPr>
        <sz val="10"/>
        <rFont val="Arial"/>
      </rPr>
      <t xml:space="preserve"> registre seu histórico:                                                     Qual é o saldo das variáveis avaliadas neste subgrupo?</t>
    </r>
  </si>
  <si>
    <t xml:space="preserve">Valores anacrônicos   </t>
  </si>
  <si>
    <t xml:space="preserve">Tendências do temperamento pessoal   </t>
  </si>
  <si>
    <t>Atributos</t>
  </si>
  <si>
    <t>Mecanismos de Defesa</t>
  </si>
  <si>
    <t>Trafares</t>
  </si>
  <si>
    <r>
      <t>3. Quanto ao aspecto de</t>
    </r>
    <r>
      <rPr>
        <b/>
        <sz val="10"/>
        <rFont val="Arial"/>
        <family val="2"/>
      </rPr>
      <t xml:space="preserve"> TRAF</t>
    </r>
    <r>
      <rPr>
        <b/>
        <i/>
        <sz val="10"/>
        <rFont val="Arial"/>
        <family val="2"/>
      </rPr>
      <t>A</t>
    </r>
    <r>
      <rPr>
        <b/>
        <sz val="10"/>
        <rFont val="Arial"/>
        <family val="2"/>
      </rPr>
      <t>RES</t>
    </r>
    <r>
      <rPr>
        <sz val="10"/>
        <rFont val="Arial"/>
      </rPr>
      <t xml:space="preserve"> registre seu histórico:                                                    Qual é o saldo das variáveis avaliadas neste subgrupo?</t>
    </r>
  </si>
  <si>
    <r>
      <t>4. Quanto ao aspecto de</t>
    </r>
    <r>
      <rPr>
        <b/>
        <sz val="10"/>
        <rFont val="Arial"/>
        <family val="2"/>
      </rPr>
      <t xml:space="preserve"> TRAF</t>
    </r>
    <r>
      <rPr>
        <b/>
        <i/>
        <sz val="10"/>
        <rFont val="Arial"/>
        <family val="2"/>
      </rPr>
      <t>O</t>
    </r>
    <r>
      <rPr>
        <b/>
        <sz val="10"/>
        <rFont val="Arial"/>
        <family val="2"/>
      </rPr>
      <t>RES</t>
    </r>
    <r>
      <rPr>
        <sz val="10"/>
        <rFont val="Arial"/>
      </rPr>
      <t xml:space="preserve"> registre seu histórico:                                                  Qual é o saldo das variáveis avaliadas neste subgrupo?</t>
    </r>
  </si>
  <si>
    <t>Trafores</t>
  </si>
  <si>
    <t>Valores</t>
  </si>
  <si>
    <r>
      <t xml:space="preserve">1. Quanto ao aspecto da </t>
    </r>
    <r>
      <rPr>
        <b/>
        <sz val="10"/>
        <rFont val="Arial"/>
        <family val="2"/>
      </rPr>
      <t>AUTORGANIZAÇÃO</t>
    </r>
    <r>
      <rPr>
        <sz val="10"/>
        <rFont val="Arial"/>
      </rPr>
      <t xml:space="preserve"> registre seu histórico:                                         Qual é o saldo das variáveis avaliadas neste subgrupo?</t>
    </r>
  </si>
  <si>
    <t xml:space="preserve">   Agenda   </t>
  </si>
  <si>
    <t xml:space="preserve">Hábitos sadios   </t>
  </si>
  <si>
    <t xml:space="preserve">Rotinas úteis   </t>
  </si>
  <si>
    <t xml:space="preserve">Metodologia   </t>
  </si>
  <si>
    <t xml:space="preserve">Registro de dados   </t>
  </si>
  <si>
    <t xml:space="preserve">Identificação dos resultados das auto e heteropesquisas   </t>
  </si>
  <si>
    <t xml:space="preserve">Hobbies   </t>
  </si>
  <si>
    <t xml:space="preserve">Lazer   </t>
  </si>
  <si>
    <t xml:space="preserve">Trabalho   </t>
  </si>
  <si>
    <t xml:space="preserve">Metas pessoais   </t>
  </si>
  <si>
    <t xml:space="preserve">Utilização de planilhas  </t>
  </si>
  <si>
    <t xml:space="preserve">Técnicas adotadas   </t>
  </si>
  <si>
    <t xml:space="preserve">Procediementos empregados   </t>
  </si>
  <si>
    <r>
      <t>2. Quanto ao aspecto de</t>
    </r>
    <r>
      <rPr>
        <b/>
        <sz val="10"/>
        <rFont val="Arial"/>
        <family val="2"/>
      </rPr>
      <t xml:space="preserve"> INTELECTUALIDADE</t>
    </r>
    <r>
      <rPr>
        <sz val="10"/>
        <rFont val="Arial"/>
      </rPr>
      <t xml:space="preserve"> registre seu histórico:                                        Qual é o saldo das variáveis avaliadas neste subgrupo?</t>
    </r>
  </si>
  <si>
    <t xml:space="preserve">Berço   </t>
  </si>
  <si>
    <t xml:space="preserve">Formação intelectual   </t>
  </si>
  <si>
    <t xml:space="preserve">Autodidatismo   </t>
  </si>
  <si>
    <t xml:space="preserve">Dicionários cerebrais  </t>
  </si>
  <si>
    <t xml:space="preserve">Educação formal   </t>
  </si>
  <si>
    <t xml:space="preserve">Biblioteca pessoal   </t>
  </si>
  <si>
    <t xml:space="preserve">Coleções / Tecas   </t>
  </si>
  <si>
    <t xml:space="preserve">Cosmograma   </t>
  </si>
  <si>
    <t xml:space="preserve">Temas de pesquisa pessoal   </t>
  </si>
  <si>
    <t xml:space="preserve">História das pesquisas pessoais   </t>
  </si>
  <si>
    <t xml:space="preserve">Estilística grafopensênica pessoal   </t>
  </si>
  <si>
    <t xml:space="preserve">Convergência das atividades   </t>
  </si>
  <si>
    <t xml:space="preserve">Produções de gescons   </t>
  </si>
  <si>
    <t xml:space="preserve">Conhecimento de idiomas   </t>
  </si>
  <si>
    <t xml:space="preserve">Multiculturalismo   </t>
  </si>
  <si>
    <t xml:space="preserve">Erudição   </t>
  </si>
  <si>
    <t xml:space="preserve">Cultura inútil   </t>
  </si>
  <si>
    <r>
      <t>3. Quanto ao aspecto de</t>
    </r>
    <r>
      <rPr>
        <b/>
        <sz val="10"/>
        <rFont val="Arial"/>
        <family val="2"/>
      </rPr>
      <t xml:space="preserve"> PATRIMÔNIO</t>
    </r>
    <r>
      <rPr>
        <sz val="10"/>
        <rFont val="Arial"/>
      </rPr>
      <t xml:space="preserve"> registre seu histórico:                                                   Qual é o saldo das variáveis avaliadas neste subgrupo?</t>
    </r>
  </si>
  <si>
    <t xml:space="preserve">Bens materiais móveis e imóveis   </t>
  </si>
  <si>
    <t xml:space="preserve">Pé-de-meia   </t>
  </si>
  <si>
    <t xml:space="preserve">Cartões de crédito   </t>
  </si>
  <si>
    <t xml:space="preserve">Contas correntes   </t>
  </si>
  <si>
    <t xml:space="preserve">Dívidas   </t>
  </si>
  <si>
    <t xml:space="preserve">Investimentos   </t>
  </si>
  <si>
    <t xml:space="preserve">Registros atualizados de acompanhamento financeiro   </t>
  </si>
  <si>
    <t xml:space="preserve">Hábitos de consumo   </t>
  </si>
  <si>
    <t xml:space="preserve">Planos de aposentadoria   </t>
  </si>
  <si>
    <r>
      <t>4. Quanto ao aspecto de</t>
    </r>
    <r>
      <rPr>
        <b/>
        <sz val="10"/>
        <rFont val="Arial"/>
        <family val="2"/>
      </rPr>
      <t xml:space="preserve"> PROFISSÃO</t>
    </r>
    <r>
      <rPr>
        <sz val="10"/>
        <rFont val="Arial"/>
      </rPr>
      <t xml:space="preserve"> registre seu histórico:                                                     Qual é o saldo das variáveis avaliadas neste subgrupo?</t>
    </r>
  </si>
  <si>
    <t xml:space="preserve">Profissionalismo   </t>
  </si>
  <si>
    <t xml:space="preserve">Tendências profissionais na infância   </t>
  </si>
  <si>
    <t xml:space="preserve">Memória hábil (habilidades ou dons inatos)   </t>
  </si>
  <si>
    <t xml:space="preserve">Tendências profissionais recuperadas na maturidade   </t>
  </si>
  <si>
    <t xml:space="preserve">Profissões escolhidas   </t>
  </si>
  <si>
    <t xml:space="preserve">Profissões rejeitadas   </t>
  </si>
  <si>
    <t xml:space="preserve">Profissões exercidas   </t>
  </si>
  <si>
    <r>
      <t>5. Quanto ao aspecto de</t>
    </r>
    <r>
      <rPr>
        <b/>
        <sz val="10"/>
        <rFont val="Arial"/>
        <family val="2"/>
      </rPr>
      <t xml:space="preserve"> TECNOLOGIA</t>
    </r>
    <r>
      <rPr>
        <sz val="10"/>
        <rFont val="Arial"/>
      </rPr>
      <t xml:space="preserve"> registre seu histórico:                                                    Qual é o saldo das variáveis avaliadas neste subgrupo?</t>
    </r>
  </si>
  <si>
    <t xml:space="preserve">Uso da Internet   </t>
  </si>
  <si>
    <t xml:space="preserve">Utilização do telefone celular   </t>
  </si>
  <si>
    <t xml:space="preserve">Aplicação da informática  </t>
  </si>
  <si>
    <t xml:space="preserve">Uso da televisão  </t>
  </si>
  <si>
    <t xml:space="preserve">Autalavancagem a partir dos multimeios  </t>
  </si>
  <si>
    <t>Autorganização</t>
  </si>
  <si>
    <t>Intelectualidade</t>
  </si>
  <si>
    <t>Patrimônio</t>
  </si>
  <si>
    <t>Profissão</t>
  </si>
  <si>
    <t>Tecnologia</t>
  </si>
  <si>
    <t xml:space="preserve">                                                             PARAPERCEPTIBILIDADE</t>
  </si>
  <si>
    <t>Registre seu histórico de intrafisicalidade de cada subgrupo e respectivas variáveis:</t>
  </si>
  <si>
    <t>Registre seu histórico de paraperceptibilidade de cada subgrupo e respectivas variáveis:</t>
  </si>
  <si>
    <r>
      <t xml:space="preserve">1. Quanto ao aspecto do </t>
    </r>
    <r>
      <rPr>
        <b/>
        <sz val="10"/>
        <rFont val="Arial"/>
        <family val="2"/>
      </rPr>
      <t>NÍVEL DE AMPARABILIDADE</t>
    </r>
    <r>
      <rPr>
        <sz val="10"/>
        <rFont val="Arial"/>
      </rPr>
      <t xml:space="preserve"> registre seu histórico:                             Qual é o saldo das variáveis avaliadas neste subgrupo?</t>
    </r>
  </si>
  <si>
    <r>
      <t>2. Quanto ao aspecto do</t>
    </r>
    <r>
      <rPr>
        <b/>
        <sz val="10"/>
        <rFont val="Arial"/>
        <family val="2"/>
      </rPr>
      <t xml:space="preserve"> NÍVEL DE ASSEDIALIDADE</t>
    </r>
    <r>
      <rPr>
        <sz val="10"/>
        <rFont val="Arial"/>
      </rPr>
      <t xml:space="preserve"> registre seu histórico:                                Qual é o saldo das variáveis avaliadas neste subgrupo?</t>
    </r>
  </si>
  <si>
    <t xml:space="preserve">   Aulas   </t>
  </si>
  <si>
    <t xml:space="preserve">Pesquisas   </t>
  </si>
  <si>
    <t xml:space="preserve">Tenepes   </t>
  </si>
  <si>
    <t xml:space="preserve">Injunções de amparo   </t>
  </si>
  <si>
    <t xml:space="preserve">Cotidiano   </t>
  </si>
  <si>
    <t>Nível de Amparabilidade</t>
  </si>
  <si>
    <t>Nível de Assedialidade</t>
  </si>
  <si>
    <t>Parapsiquismo</t>
  </si>
  <si>
    <t xml:space="preserve">Estímulos malévolos   </t>
  </si>
  <si>
    <t xml:space="preserve">Injunções de assédio   </t>
  </si>
  <si>
    <t xml:space="preserve">Contexto   </t>
  </si>
  <si>
    <t xml:space="preserve">Condições do Heterassédio  </t>
  </si>
  <si>
    <t xml:space="preserve">Condições do Autassédio  </t>
  </si>
  <si>
    <t xml:space="preserve">Histórico do EV pessoal   </t>
  </si>
  <si>
    <r>
      <t>3. Quanto ao aspecto do</t>
    </r>
    <r>
      <rPr>
        <b/>
        <sz val="10"/>
        <rFont val="Arial"/>
        <family val="2"/>
      </rPr>
      <t xml:space="preserve"> PARAPSIQUISMO</t>
    </r>
    <r>
      <rPr>
        <sz val="10"/>
        <rFont val="Arial"/>
      </rPr>
      <t xml:space="preserve"> registre seu histórico:                                              Qual é o saldo das variáveis avaliadas neste subgrupo?</t>
    </r>
  </si>
  <si>
    <t xml:space="preserve">Assins   </t>
  </si>
  <si>
    <t xml:space="preserve">Absorções   </t>
  </si>
  <si>
    <t xml:space="preserve">Acoplamentos   </t>
  </si>
  <si>
    <t xml:space="preserve">Pensenidade parapsíquica   </t>
  </si>
  <si>
    <t xml:space="preserve">Desassins   </t>
  </si>
  <si>
    <t xml:space="preserve">Capacidade de mudança de bloco   </t>
  </si>
  <si>
    <t xml:space="preserve">Desenvolvimento da sinalética energética e parapsíquica pessoal   </t>
  </si>
  <si>
    <t xml:space="preserve">Percepção multidimensional   </t>
  </si>
  <si>
    <t xml:space="preserve">Mediunismo impressivo   </t>
  </si>
  <si>
    <t xml:space="preserve">Intuições   </t>
  </si>
  <si>
    <t xml:space="preserve">Clariaudiências   </t>
  </si>
  <si>
    <t xml:space="preserve">Clarividências faciais   </t>
  </si>
  <si>
    <t xml:space="preserve">Clarividência viajora   </t>
  </si>
  <si>
    <t xml:space="preserve">Projetabilidade lúcida   </t>
  </si>
  <si>
    <t xml:space="preserve">Minidescoincidências   </t>
  </si>
  <si>
    <t xml:space="preserve">Maxidescoincidências   </t>
  </si>
  <si>
    <t xml:space="preserve">Animismo   </t>
  </si>
  <si>
    <t xml:space="preserve">Paramicrochip   </t>
  </si>
  <si>
    <t xml:space="preserve">Sinais parapsíquicos  </t>
  </si>
  <si>
    <t xml:space="preserve">Pangrafia   </t>
  </si>
  <si>
    <t xml:space="preserve">                                                             RESSOMATICIDADE</t>
  </si>
  <si>
    <r>
      <t xml:space="preserve">1. Quanto ao aspecto da </t>
    </r>
    <r>
      <rPr>
        <b/>
        <sz val="10"/>
        <rFont val="Arial"/>
        <family val="2"/>
      </rPr>
      <t>GENÉTICA</t>
    </r>
    <r>
      <rPr>
        <sz val="10"/>
        <rFont val="Arial"/>
      </rPr>
      <t xml:space="preserve"> registre seu histórico:                                                 Qual é o saldo das variáveis avaliadas neste subgrupo?</t>
    </r>
  </si>
  <si>
    <r>
      <t>2. Quanto ao aspecto das</t>
    </r>
    <r>
      <rPr>
        <b/>
        <sz val="10"/>
        <rFont val="Arial"/>
        <family val="2"/>
      </rPr>
      <t xml:space="preserve"> INFLUÊNCIAS MESOLÓGICAS</t>
    </r>
    <r>
      <rPr>
        <sz val="10"/>
        <rFont val="Arial"/>
      </rPr>
      <t xml:space="preserve"> registre seu histórico:                       Qual é o saldo das variáveis avaliadas neste subgrupo?</t>
    </r>
  </si>
  <si>
    <r>
      <t>3. Quanto ao aspecto das</t>
    </r>
    <r>
      <rPr>
        <b/>
        <sz val="10"/>
        <rFont val="Arial"/>
        <family val="2"/>
      </rPr>
      <t xml:space="preserve"> INFLUÊNCIAS PARAMESOLÓGICAS</t>
    </r>
    <r>
      <rPr>
        <sz val="10"/>
        <rFont val="Arial"/>
      </rPr>
      <t xml:space="preserve"> registre seu histórico:                Qual é o saldo das variáveis avaliadas neste subgrupo?</t>
    </r>
  </si>
  <si>
    <r>
      <t>4. Quanto ao aspecto da</t>
    </r>
    <r>
      <rPr>
        <b/>
        <sz val="10"/>
        <rFont val="Arial"/>
        <family val="2"/>
      </rPr>
      <t xml:space="preserve"> PARAGENÉTICA</t>
    </r>
    <r>
      <rPr>
        <sz val="10"/>
        <rFont val="Arial"/>
      </rPr>
      <t xml:space="preserve"> registre seu histórico:                                                Qual é o saldo das variáveis avaliadas neste subgrupo?</t>
    </r>
  </si>
  <si>
    <r>
      <t>5. Quanto ao aspecto de</t>
    </r>
    <r>
      <rPr>
        <b/>
        <sz val="10"/>
        <rFont val="Arial"/>
        <family val="2"/>
      </rPr>
      <t xml:space="preserve"> SOMATOGRAMA</t>
    </r>
    <r>
      <rPr>
        <sz val="10"/>
        <rFont val="Arial"/>
      </rPr>
      <t xml:space="preserve"> registre seu histórico:                                                Qual é o saldo das variáveis avaliadas neste subgrupo?</t>
    </r>
  </si>
  <si>
    <r>
      <t>6. Quanto ao aspecto do</t>
    </r>
    <r>
      <rPr>
        <b/>
        <sz val="10"/>
        <rFont val="Arial"/>
        <family val="2"/>
      </rPr>
      <t xml:space="preserve"> ZEITGEIST</t>
    </r>
    <r>
      <rPr>
        <sz val="10"/>
        <rFont val="Arial"/>
      </rPr>
      <t xml:space="preserve"> registre seu histórico:                                                        Qual é o saldo das variáveis avaliadas neste subgrupo?</t>
    </r>
  </si>
  <si>
    <t>Registre seu histórico de ressomaticidade de cada subgrupo e respectivas variáveis:</t>
  </si>
  <si>
    <t xml:space="preserve">   Genótipo   </t>
  </si>
  <si>
    <t xml:space="preserve">Predisposições genéticas   </t>
  </si>
  <si>
    <t xml:space="preserve">Doenças familiares   </t>
  </si>
  <si>
    <t xml:space="preserve">Tendências   </t>
  </si>
  <si>
    <t xml:space="preserve">Trafar(es) nosográfico(s) familiar(es)   </t>
  </si>
  <si>
    <t xml:space="preserve">Gestual  </t>
  </si>
  <si>
    <t xml:space="preserve">Sexualidade  </t>
  </si>
  <si>
    <t xml:space="preserve">Sono   </t>
  </si>
  <si>
    <t xml:space="preserve">Etnia   </t>
  </si>
  <si>
    <t xml:space="preserve">Gênero   </t>
  </si>
  <si>
    <t xml:space="preserve">Memória cerebral   </t>
  </si>
  <si>
    <t xml:space="preserve">Alimentação   </t>
  </si>
  <si>
    <t xml:space="preserve">Prática de esportes  </t>
  </si>
  <si>
    <t xml:space="preserve">Atividades físicas   </t>
  </si>
  <si>
    <t xml:space="preserve">Fenótipo   </t>
  </si>
  <si>
    <t xml:space="preserve">Tensões somáticas   </t>
  </si>
  <si>
    <t xml:space="preserve">Hábitos de higiene   </t>
  </si>
  <si>
    <t xml:space="preserve">Figurino pessoal  </t>
  </si>
  <si>
    <t xml:space="preserve">Moda  </t>
  </si>
  <si>
    <t xml:space="preserve">Paraprocedência   </t>
  </si>
  <si>
    <t xml:space="preserve">Autoconscientização multidimensional (AM)  </t>
  </si>
  <si>
    <t xml:space="preserve">Holomemória   </t>
  </si>
  <si>
    <t xml:space="preserve">Retrocogniçõe   </t>
  </si>
  <si>
    <t xml:space="preserve">Estigmas paragenéticos   </t>
  </si>
  <si>
    <t xml:space="preserve">Autoconsciexiabilidade   </t>
  </si>
  <si>
    <t xml:space="preserve">Estilo próprio   </t>
  </si>
  <si>
    <t xml:space="preserve">Nome da pessoa   </t>
  </si>
  <si>
    <t xml:space="preserve">Predisposições efetivamente herdadas   </t>
  </si>
  <si>
    <t xml:space="preserve">Doenças   </t>
  </si>
  <si>
    <t xml:space="preserve">Saúde   </t>
  </si>
  <si>
    <t xml:space="preserve">Repercussões de cirurgias  </t>
  </si>
  <si>
    <t xml:space="preserve">Alergias  </t>
  </si>
  <si>
    <t xml:space="preserve">Tipo sanguíneo  </t>
  </si>
  <si>
    <t xml:space="preserve">Intolerâncias alimentares  </t>
  </si>
  <si>
    <t xml:space="preserve">Resistências físicas  </t>
  </si>
  <si>
    <t xml:space="preserve">Locus minori resistentiae  </t>
  </si>
  <si>
    <t xml:space="preserve">Dragona parapsíquica  </t>
  </si>
  <si>
    <t xml:space="preserve">Distorções oftalmológicas  </t>
  </si>
  <si>
    <t xml:space="preserve">Distorções auditivas  </t>
  </si>
  <si>
    <t>Cicatrizações</t>
  </si>
  <si>
    <t xml:space="preserve">Somatotipo  </t>
  </si>
  <si>
    <t xml:space="preserve">Formato da cabeça  </t>
  </si>
  <si>
    <t xml:space="preserve"> Trafar nosográfico pessoal  </t>
  </si>
  <si>
    <t xml:space="preserve">Complexos nosográficos  </t>
  </si>
  <si>
    <t xml:space="preserve">Macrossoma  </t>
  </si>
  <si>
    <t xml:space="preserve">Planeta   </t>
  </si>
  <si>
    <t xml:space="preserve">Continente   </t>
  </si>
  <si>
    <t xml:space="preserve">País   </t>
  </si>
  <si>
    <t xml:space="preserve">Estado   </t>
  </si>
  <si>
    <t xml:space="preserve">Região  </t>
  </si>
  <si>
    <t xml:space="preserve">Cidade  </t>
  </si>
  <si>
    <t xml:space="preserve">Localidade  </t>
  </si>
  <si>
    <t xml:space="preserve">Eventos e datas marcantes  </t>
  </si>
  <si>
    <t xml:space="preserve">Conscins intermissivistas de idade próxima  </t>
  </si>
  <si>
    <t xml:space="preserve">Bonde extrafísico  </t>
  </si>
  <si>
    <t>Genética</t>
  </si>
  <si>
    <t>Influências Mesológicas</t>
  </si>
  <si>
    <t>Influências Paramesológicas</t>
  </si>
  <si>
    <t>Paragenética</t>
  </si>
  <si>
    <t>Somatograma</t>
  </si>
  <si>
    <t>Zeistgeist</t>
  </si>
  <si>
    <t>Grupos</t>
  </si>
  <si>
    <t xml:space="preserve"> VALIAÇÃO MÉDIA FINAL DE INTERASSISTENCIALIDADE</t>
  </si>
  <si>
    <t xml:space="preserve">                          GRÁFICOS REPRESENTATIVOS DO AUTOINVENTARIOGRAMA</t>
  </si>
  <si>
    <t>Data de realização:</t>
  </si>
  <si>
    <t xml:space="preserve">1 Recursos Assistenciais </t>
  </si>
  <si>
    <t xml:space="preserve">2 Recursos Holossomáticos </t>
  </si>
  <si>
    <t xml:space="preserve">3 Recursos Interconscienciais </t>
  </si>
  <si>
    <t xml:space="preserve">4 Recursos Intraconscienciais </t>
  </si>
  <si>
    <t>5 Recursos Intrafísicos</t>
  </si>
  <si>
    <t>6 Recursos Parapsíquicos</t>
  </si>
  <si>
    <t>7 Recursos Ressomáticos</t>
  </si>
  <si>
    <t>ORIENTAÇÕES GERAIS PARA PREENCHIMENTO DA PLANILHA DO AUTOINVENTARIOGRAMA</t>
  </si>
  <si>
    <r>
      <t xml:space="preserve">3. A planilha foi elaborada a partir do verbete </t>
    </r>
    <r>
      <rPr>
        <b/>
        <sz val="10"/>
        <color theme="3" tint="0.39997558519241921"/>
        <rFont val="Arial"/>
        <family val="2"/>
      </rPr>
      <t>TÉCNICA DO AUTOINVENTARIOGRAMA</t>
    </r>
    <r>
      <rPr>
        <sz val="10"/>
        <color theme="1"/>
        <rFont val="Arial"/>
        <family val="2"/>
      </rPr>
      <t xml:space="preserve"> da Enciclopédia da Conscienciologia.</t>
    </r>
  </si>
  <si>
    <t>4. A planilha está distribuida em 7 grupos, 36 subgrupos e 280 variáveis de análise autoconscienciométrica.</t>
  </si>
  <si>
    <t xml:space="preserve">    4.1. Recursos assistenciais (aptidões, propensão e qualificação da atuação assistencial).</t>
  </si>
  <si>
    <t xml:space="preserve">    4.2. Recursos holossomáticos (somáticos, energossomáticos, psicossomáticos, mentaissomáticos).</t>
  </si>
  <si>
    <t xml:space="preserve">    4.3. Recursos interconscienciais (vínculos, conexidade com outras consciências).</t>
  </si>
  <si>
    <t xml:space="preserve">    4.4. Recursos intraconscienciais (atributos, trafores, trafares).</t>
  </si>
  <si>
    <t xml:space="preserve">    4.5. Recursos intrafísicos (aportes e tendências pessoais).</t>
  </si>
  <si>
    <t xml:space="preserve">    4.6. Recursos parapsíquicos (capacidade pessoal de manifestação e atuação interdimensional).</t>
  </si>
  <si>
    <t xml:space="preserve">    4.7. Recursos ressomáticos (genética, paragenética e mesologia).</t>
  </si>
  <si>
    <t>5. Cada variável dessa planilha deve ser avaliada, em percentuais, de acordo com o aproveitamento evolutivo do recurso na vida atual.</t>
  </si>
  <si>
    <t>6. Algumas variáveis, além da aferição percentual, permite o pesquisar descrever as ocorrências históricas.</t>
  </si>
  <si>
    <t>7. O cálculo do valor final do inventário pessoal é a média dos percentuais das variáveis. Está média está concentrado na planilha GRÁFICOS, na qual o pesquisador pode visualizar estatísticamente o aproveitamento evolutivo de todos os recursos.</t>
  </si>
  <si>
    <t>8. As planilhas estão interligadas entre si, e para garantir essa interrelação de dados optou-se em proteger algumas células.</t>
  </si>
  <si>
    <t>9. As células que irão receber os dados (letras, textos ou números) estão desprotegidas.</t>
  </si>
  <si>
    <t>10. Em algumas planilhas o pesquisador encontrata uma tarja vermelha com algumas informações referentes ao preenchimento. Para visualizar a informação é necessário colocar o cursor sobre essa tarja vermelha.</t>
  </si>
  <si>
    <t>11. Algumas planilhas disponibilizam espaço para inclusão de textos. A célula desbloqueada para inclusão do texto pode estar abaixo ou ao lado da variável em análise.</t>
  </si>
  <si>
    <r>
      <t xml:space="preserve">1. A </t>
    </r>
    <r>
      <rPr>
        <b/>
        <sz val="10"/>
        <rFont val="Arial"/>
        <family val="2"/>
      </rPr>
      <t>Inventariologia</t>
    </r>
    <r>
      <rPr>
        <sz val="10"/>
        <rFont val="Arial"/>
      </rPr>
      <t xml:space="preserve"> é a Ciência aplicada aos estudos do inventário, balanço ou levantamento das posses ou bens, ativos e passivos, de qualquer natureza, de alguém, com avaliação e descrição minuciosa dos itens do patrimônio pessoal representativos para a consecução adequada da programação existencial (proéxis). (ver Enciclopédia da Conscienciologia, verbete:</t>
    </r>
    <r>
      <rPr>
        <i/>
        <sz val="10"/>
        <rFont val="Arial"/>
        <family val="2"/>
      </rPr>
      <t xml:space="preserve"> Inventariologia</t>
    </r>
    <r>
      <rPr>
        <sz val="10"/>
        <rFont val="Arial"/>
      </rPr>
      <t>).</t>
    </r>
  </si>
  <si>
    <r>
      <t xml:space="preserve">2. A </t>
    </r>
    <r>
      <rPr>
        <b/>
        <sz val="10"/>
        <rFont val="Arial"/>
        <family val="2"/>
      </rPr>
      <t>técnica do autoinventariograma</t>
    </r>
    <r>
      <rPr>
        <sz val="10"/>
        <rFont val="Arial"/>
      </rPr>
      <t xml:space="preserve"> é a aferição enumerológica da aplicação dos recursos holobiográficos da conscin, homem ou mulher, a partir dos fatos e parafatos cronêmicos e proxêmicos acumulados, objetivando a produmetria evolutiva na atual vida intrafísica. (</t>
    </r>
    <r>
      <rPr>
        <i/>
        <sz val="10"/>
        <rFont val="Arial"/>
        <family val="2"/>
      </rPr>
      <t>download</t>
    </r>
    <r>
      <rPr>
        <sz val="10"/>
        <rFont val="Arial"/>
      </rPr>
      <t xml:space="preserve"> do verbete item 3).</t>
    </r>
  </si>
  <si>
    <t>12. Para facilitar o inventário consciencial, algumas variáveis possuem links que permitem o pesquisador visualizar o verbete da Enciclopédia da Conscienciologia correspondente. O sinal (v) ao lado da variável apresenta o link.</t>
  </si>
  <si>
    <r>
      <t xml:space="preserve">Amizades Raríssimas </t>
    </r>
    <r>
      <rPr>
        <sz val="10"/>
        <rFont val="Arial"/>
      </rPr>
      <t>(v)</t>
    </r>
    <r>
      <rPr>
        <b/>
        <sz val="10"/>
        <rFont val="Arial"/>
        <family val="2"/>
      </rPr>
      <t xml:space="preserve">            </t>
    </r>
  </si>
  <si>
    <t xml:space="preserve">Preceptores   </t>
  </si>
  <si>
    <t xml:space="preserve">Professores   </t>
  </si>
  <si>
    <t xml:space="preserve">Modelos evolutivos   </t>
  </si>
  <si>
    <t xml:space="preserve">Residência   </t>
  </si>
  <si>
    <t xml:space="preserve">Escola   </t>
  </si>
  <si>
    <t xml:space="preserve">Bairro   </t>
  </si>
  <si>
    <t xml:space="preserve">Cidade   </t>
  </si>
  <si>
    <t xml:space="preserve">Interdependência consciencial   </t>
  </si>
  <si>
    <t xml:space="preserve">Saldo evolutivo   </t>
  </si>
  <si>
    <r>
      <t xml:space="preserve">Casal incompleto </t>
    </r>
    <r>
      <rPr>
        <sz val="10"/>
        <rFont val="Arial"/>
      </rPr>
      <t>(v)</t>
    </r>
    <r>
      <rPr>
        <b/>
        <sz val="10"/>
        <rFont val="Arial"/>
        <family val="2"/>
      </rPr>
      <t xml:space="preserve">   </t>
    </r>
  </si>
  <si>
    <r>
      <t xml:space="preserve">Autodiscernimento </t>
    </r>
    <r>
      <rPr>
        <sz val="10"/>
        <rFont val="Arial"/>
      </rPr>
      <t xml:space="preserve">(v) </t>
    </r>
    <r>
      <rPr>
        <b/>
        <sz val="10"/>
        <rFont val="Arial"/>
        <family val="2"/>
      </rPr>
      <t xml:space="preserve">  </t>
    </r>
  </si>
  <si>
    <r>
      <t xml:space="preserve">Preconceitos </t>
    </r>
    <r>
      <rPr>
        <sz val="10"/>
        <rFont val="Arial"/>
      </rPr>
      <t>(v)</t>
    </r>
    <r>
      <rPr>
        <b/>
        <sz val="10"/>
        <rFont val="Arial"/>
        <family val="2"/>
      </rPr>
      <t xml:space="preserve">   </t>
    </r>
  </si>
  <si>
    <t xml:space="preserve">Metas   </t>
  </si>
  <si>
    <t xml:space="preserve">Continuidade   </t>
  </si>
  <si>
    <t xml:space="preserve">Acabativa   </t>
  </si>
  <si>
    <t xml:space="preserve">Sustentabilidade   </t>
  </si>
  <si>
    <t xml:space="preserve">Pragmatismo   </t>
  </si>
  <si>
    <r>
      <t>Inteligência evolutiva (IE)</t>
    </r>
    <r>
      <rPr>
        <sz val="10"/>
        <rFont val="Arial"/>
      </rPr>
      <t xml:space="preserve"> (v)</t>
    </r>
    <r>
      <rPr>
        <b/>
        <sz val="10"/>
        <rFont val="Arial"/>
        <family val="2"/>
      </rPr>
      <t xml:space="preserve">   </t>
    </r>
  </si>
  <si>
    <t xml:space="preserve">Ortopensenidade padrão   </t>
  </si>
  <si>
    <t xml:space="preserve">Qualidade do materpensene pessoal   </t>
  </si>
  <si>
    <t xml:space="preserve">Pioneirismo   </t>
  </si>
  <si>
    <t xml:space="preserve">Detalhismo   </t>
  </si>
  <si>
    <t xml:space="preserve">Euxastividade   </t>
  </si>
  <si>
    <t xml:space="preserve">Comedimento   </t>
  </si>
  <si>
    <t xml:space="preserve">Serenidade   </t>
  </si>
  <si>
    <t xml:space="preserve">Pacificação íntima   </t>
  </si>
  <si>
    <t xml:space="preserve">Empatia   </t>
  </si>
  <si>
    <t xml:space="preserve">Afetividade sadia   </t>
  </si>
  <si>
    <t xml:space="preserve">Generosidade   </t>
  </si>
  <si>
    <t xml:space="preserve">Fraternidade   </t>
  </si>
  <si>
    <r>
      <t xml:space="preserve">Código Pessoal de Cosmoética (CPC) </t>
    </r>
    <r>
      <rPr>
        <sz val="10"/>
        <rFont val="Arial"/>
      </rPr>
      <t>(v)</t>
    </r>
  </si>
  <si>
    <r>
      <rPr>
        <b/>
        <i/>
        <sz val="10"/>
        <rFont val="Arial"/>
        <family val="2"/>
      </rPr>
      <t>Curriculum</t>
    </r>
    <r>
      <rPr>
        <b/>
        <sz val="10"/>
        <rFont val="Arial"/>
        <family val="2"/>
      </rPr>
      <t xml:space="preserve"> profissional             </t>
    </r>
  </si>
  <si>
    <r>
      <t xml:space="preserve">Profissões evitadas </t>
    </r>
    <r>
      <rPr>
        <sz val="10"/>
        <rFont val="Arial"/>
      </rPr>
      <t>(v)</t>
    </r>
    <r>
      <rPr>
        <b/>
        <sz val="10"/>
        <rFont val="Arial"/>
        <family val="2"/>
      </rPr>
      <t xml:space="preserve">   </t>
    </r>
  </si>
  <si>
    <r>
      <t xml:space="preserve">Higiene consciencial </t>
    </r>
    <r>
      <rPr>
        <sz val="10"/>
        <rFont val="Arial"/>
      </rPr>
      <t>(v)</t>
    </r>
    <r>
      <rPr>
        <b/>
        <sz val="10"/>
        <rFont val="Arial"/>
        <family val="2"/>
      </rPr>
      <t xml:space="preserve">  </t>
    </r>
  </si>
  <si>
    <r>
      <t xml:space="preserve">Curso Intermissivo (CI) </t>
    </r>
    <r>
      <rPr>
        <sz val="10"/>
        <rFont val="Arial"/>
      </rPr>
      <t>(v)</t>
    </r>
    <r>
      <rPr>
        <b/>
        <sz val="10"/>
        <rFont val="Arial"/>
        <family val="2"/>
      </rPr>
      <t xml:space="preserve">   </t>
    </r>
  </si>
  <si>
    <t xml:space="preserve">Amizades Ociosas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</si>
</sst>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_(* #,##0_);_(* \(#,##0\);_(* &quot;-&quot;??_);_(@_)"/>
    <numFmt numFmtId="167" formatCode="[$-416]d\-mmm\-yy;@"/>
  </numFmts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sz val="8"/>
      <color indexed="81"/>
      <name val="Tahoma"/>
      <family val="2"/>
    </font>
    <font>
      <b/>
      <sz val="18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</font>
    <font>
      <b/>
      <sz val="10"/>
      <color theme="3" tint="0.39997558519241921"/>
      <name val="Arial"/>
      <family val="2"/>
    </font>
    <font>
      <b/>
      <sz val="14"/>
      <name val="Arial"/>
      <family val="2"/>
    </font>
    <font>
      <i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theme="0"/>
      </left>
      <right style="medium">
        <color theme="0"/>
      </right>
      <top/>
      <bottom style="thin">
        <color auto="1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43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7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/>
    </xf>
    <xf numFmtId="9" fontId="3" fillId="3" borderId="0" xfId="0" applyNumberFormat="1" applyFont="1" applyFill="1" applyAlignment="1">
      <alignment horizontal="center"/>
    </xf>
    <xf numFmtId="0" fontId="3" fillId="8" borderId="0" xfId="0" applyFont="1" applyFill="1" applyAlignment="1">
      <alignment horizontal="center"/>
    </xf>
    <xf numFmtId="9" fontId="3" fillId="8" borderId="0" xfId="0" applyNumberFormat="1" applyFont="1" applyFill="1" applyAlignment="1">
      <alignment horizontal="center"/>
    </xf>
    <xf numFmtId="0" fontId="1" fillId="6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7" borderId="0" xfId="0" applyFont="1" applyFill="1" applyAlignment="1">
      <alignment horizontal="center"/>
    </xf>
    <xf numFmtId="9" fontId="3" fillId="7" borderId="0" xfId="0" applyNumberFormat="1" applyFont="1" applyFill="1" applyAlignment="1">
      <alignment horizontal="center"/>
    </xf>
    <xf numFmtId="0" fontId="1" fillId="6" borderId="3" xfId="0" applyFont="1" applyFill="1" applyBorder="1" applyAlignment="1">
      <alignment horizontal="left" vertical="center" wrapText="1"/>
    </xf>
    <xf numFmtId="0" fontId="3" fillId="9" borderId="0" xfId="0" applyFont="1" applyFill="1" applyAlignment="1">
      <alignment horizontal="center"/>
    </xf>
    <xf numFmtId="9" fontId="3" fillId="9" borderId="0" xfId="0" applyNumberFormat="1" applyFont="1" applyFill="1" applyAlignment="1">
      <alignment horizontal="center"/>
    </xf>
    <xf numFmtId="0" fontId="1" fillId="1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vertical="center"/>
    </xf>
    <xf numFmtId="0" fontId="2" fillId="2" borderId="0" xfId="0" applyFont="1" applyFill="1" applyProtection="1"/>
    <xf numFmtId="0" fontId="7" fillId="2" borderId="0" xfId="0" applyFont="1" applyFill="1" applyAlignment="1" applyProtection="1">
      <alignment horizontal="right"/>
    </xf>
    <xf numFmtId="1" fontId="7" fillId="2" borderId="0" xfId="0" applyNumberFormat="1" applyFont="1" applyFill="1" applyAlignment="1" applyProtection="1">
      <alignment horizontal="center"/>
    </xf>
    <xf numFmtId="165" fontId="7" fillId="2" borderId="0" xfId="0" applyNumberFormat="1" applyFont="1" applyFill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" fontId="2" fillId="2" borderId="0" xfId="0" applyNumberFormat="1" applyFont="1" applyFill="1" applyAlignment="1" applyProtection="1">
      <alignment horizontal="center" vertical="center"/>
      <protection locked="0"/>
    </xf>
    <xf numFmtId="9" fontId="2" fillId="2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12" borderId="9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12" borderId="6" xfId="0" applyFont="1" applyFill="1" applyBorder="1" applyAlignment="1">
      <alignment horizontal="center" vertical="center" wrapText="1"/>
    </xf>
    <xf numFmtId="0" fontId="8" fillId="12" borderId="16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1" fontId="0" fillId="0" borderId="14" xfId="0" applyNumberForma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3" fontId="0" fillId="0" borderId="14" xfId="0" applyNumberForma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vertical="top" wrapText="1"/>
      <protection locked="0"/>
    </xf>
    <xf numFmtId="0" fontId="2" fillId="11" borderId="13" xfId="0" applyFont="1" applyFill="1" applyBorder="1" applyAlignment="1" applyProtection="1">
      <alignment horizontal="center" vertical="center"/>
      <protection locked="0"/>
    </xf>
    <xf numFmtId="0" fontId="2" fillId="11" borderId="14" xfId="0" applyFont="1" applyFill="1" applyBorder="1" applyAlignment="1" applyProtection="1">
      <alignment horizontal="center" vertical="center"/>
      <protection locked="0"/>
    </xf>
    <xf numFmtId="1" fontId="0" fillId="11" borderId="14" xfId="0" applyNumberFormat="1" applyFill="1" applyBorder="1" applyAlignment="1" applyProtection="1">
      <alignment horizontal="center" vertical="center" wrapText="1"/>
      <protection locked="0"/>
    </xf>
    <xf numFmtId="0" fontId="2" fillId="11" borderId="14" xfId="0" applyFont="1" applyFill="1" applyBorder="1" applyAlignment="1" applyProtection="1">
      <alignment horizontal="left" vertical="top" wrapText="1"/>
      <protection locked="0"/>
    </xf>
    <xf numFmtId="0" fontId="2" fillId="11" borderId="14" xfId="0" applyFont="1" applyFill="1" applyBorder="1" applyAlignment="1" applyProtection="1">
      <alignment horizontal="center" vertical="center" wrapText="1"/>
      <protection locked="0"/>
    </xf>
    <xf numFmtId="0" fontId="0" fillId="11" borderId="14" xfId="0" applyFill="1" applyBorder="1" applyAlignment="1" applyProtection="1">
      <alignment horizontal="center" vertical="center" wrapText="1"/>
      <protection locked="0"/>
    </xf>
    <xf numFmtId="3" fontId="0" fillId="11" borderId="14" xfId="0" applyNumberForma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11" borderId="14" xfId="0" applyFill="1" applyBorder="1" applyAlignment="1" applyProtection="1">
      <alignment horizontal="center" vertical="center"/>
      <protection locked="0"/>
    </xf>
    <xf numFmtId="0" fontId="0" fillId="11" borderId="14" xfId="0" applyFill="1" applyBorder="1" applyAlignment="1" applyProtection="1">
      <alignment horizontal="left" vertical="top" wrapText="1"/>
      <protection locked="0"/>
    </xf>
    <xf numFmtId="0" fontId="0" fillId="11" borderId="15" xfId="0" applyFill="1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11" borderId="13" xfId="0" applyFill="1" applyBorder="1" applyAlignment="1" applyProtection="1">
      <alignment horizontal="center" vertical="center"/>
      <protection locked="0"/>
    </xf>
    <xf numFmtId="0" fontId="0" fillId="5" borderId="0" xfId="0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0" fillId="5" borderId="0" xfId="0" applyFill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10" fillId="5" borderId="0" xfId="0" applyFont="1" applyFill="1"/>
    <xf numFmtId="0" fontId="10" fillId="5" borderId="0" xfId="0" applyFont="1" applyFill="1" applyAlignment="1">
      <alignment horizontal="center" vertical="top" wrapText="1"/>
    </xf>
    <xf numFmtId="0" fontId="10" fillId="0" borderId="0" xfId="0" applyFont="1"/>
    <xf numFmtId="0" fontId="10" fillId="0" borderId="0" xfId="0" applyFont="1" applyAlignment="1">
      <alignment horizontal="center" vertical="top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164" fontId="7" fillId="2" borderId="0" xfId="0" applyNumberFormat="1" applyFont="1" applyFill="1"/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165" fontId="7" fillId="2" borderId="0" xfId="0" applyNumberFormat="1" applyFont="1" applyFill="1" applyAlignment="1">
      <alignment vertical="center"/>
    </xf>
    <xf numFmtId="0" fontId="7" fillId="0" borderId="0" xfId="0" applyFont="1"/>
    <xf numFmtId="165" fontId="7" fillId="0" borderId="0" xfId="0" applyNumberFormat="1" applyFont="1" applyAlignment="1">
      <alignment vertical="center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11" fillId="0" borderId="0" xfId="0" applyFont="1" applyAlignment="1"/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2" fillId="6" borderId="0" xfId="0" applyFont="1" applyFill="1" applyAlignment="1">
      <alignment vertical="center"/>
    </xf>
    <xf numFmtId="0" fontId="0" fillId="6" borderId="0" xfId="0" applyFill="1"/>
    <xf numFmtId="0" fontId="0" fillId="6" borderId="0" xfId="0" applyFill="1" applyAlignment="1">
      <alignment vertical="top" wrapText="1"/>
    </xf>
    <xf numFmtId="0" fontId="1" fillId="0" borderId="3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0" fillId="0" borderId="0" xfId="0" applyProtection="1">
      <protection locked="0"/>
    </xf>
    <xf numFmtId="0" fontId="0" fillId="13" borderId="0" xfId="0" applyFill="1" applyAlignment="1" applyProtection="1">
      <alignment horizontal="center"/>
      <protection locked="0"/>
    </xf>
    <xf numFmtId="0" fontId="2" fillId="13" borderId="0" xfId="0" applyFont="1" applyFill="1" applyAlignment="1" applyProtection="1">
      <alignment horizontal="center"/>
      <protection locked="0"/>
    </xf>
    <xf numFmtId="9" fontId="0" fillId="0" borderId="0" xfId="0" applyNumberFormat="1" applyProtection="1">
      <protection locked="0"/>
    </xf>
    <xf numFmtId="166" fontId="0" fillId="0" borderId="0" xfId="2" applyNumberFormat="1" applyFont="1" applyProtection="1">
      <protection locked="0"/>
    </xf>
    <xf numFmtId="0" fontId="7" fillId="0" borderId="0" xfId="0" applyFont="1" applyAlignment="1">
      <alignment horizontal="right"/>
    </xf>
    <xf numFmtId="0" fontId="2" fillId="0" borderId="3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14" borderId="0" xfId="0" applyFont="1" applyFill="1" applyAlignment="1">
      <alignment vertical="center"/>
    </xf>
    <xf numFmtId="0" fontId="0" fillId="14" borderId="0" xfId="0" applyFill="1"/>
    <xf numFmtId="0" fontId="0" fillId="14" borderId="0" xfId="0" applyFill="1" applyAlignment="1">
      <alignment vertical="top" wrapText="1"/>
    </xf>
    <xf numFmtId="0" fontId="1" fillId="0" borderId="19" xfId="0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Protection="1">
      <protection locked="0"/>
    </xf>
    <xf numFmtId="166" fontId="0" fillId="0" borderId="0" xfId="2" applyNumberFormat="1" applyFont="1" applyFill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9" fontId="0" fillId="0" borderId="0" xfId="0" applyNumberFormat="1" applyFill="1" applyProtection="1">
      <protection locked="0"/>
    </xf>
    <xf numFmtId="0" fontId="7" fillId="2" borderId="0" xfId="0" applyFont="1" applyFill="1" applyAlignment="1">
      <alignment horizontal="right"/>
    </xf>
    <xf numFmtId="0" fontId="2" fillId="15" borderId="0" xfId="0" applyFont="1" applyFill="1" applyAlignment="1">
      <alignment vertical="center"/>
    </xf>
    <xf numFmtId="0" fontId="0" fillId="15" borderId="0" xfId="0" applyFill="1"/>
    <xf numFmtId="0" fontId="0" fillId="15" borderId="0" xfId="0" applyFill="1" applyAlignment="1">
      <alignment vertical="top" wrapText="1"/>
    </xf>
    <xf numFmtId="0" fontId="2" fillId="16" borderId="0" xfId="0" applyFont="1" applyFill="1" applyAlignment="1">
      <alignment vertical="center"/>
    </xf>
    <xf numFmtId="0" fontId="0" fillId="16" borderId="0" xfId="0" applyFill="1"/>
    <xf numFmtId="0" fontId="0" fillId="16" borderId="0" xfId="0" applyFill="1" applyAlignment="1">
      <alignment vertical="top" wrapText="1"/>
    </xf>
    <xf numFmtId="165" fontId="7" fillId="2" borderId="0" xfId="0" applyNumberFormat="1" applyFont="1" applyFill="1" applyAlignment="1">
      <alignment horizontal="center" vertical="center"/>
    </xf>
    <xf numFmtId="0" fontId="2" fillId="17" borderId="0" xfId="0" applyFont="1" applyFill="1" applyAlignment="1">
      <alignment vertical="center"/>
    </xf>
    <xf numFmtId="0" fontId="0" fillId="17" borderId="0" xfId="0" applyFill="1"/>
    <xf numFmtId="0" fontId="0" fillId="17" borderId="0" xfId="0" applyFill="1" applyAlignment="1">
      <alignment vertical="top" wrapText="1"/>
    </xf>
    <xf numFmtId="0" fontId="14" fillId="0" borderId="19" xfId="0" applyFont="1" applyBorder="1" applyAlignment="1">
      <alignment horizontal="right" vertical="center"/>
    </xf>
    <xf numFmtId="9" fontId="2" fillId="2" borderId="0" xfId="3" applyFont="1" applyFill="1" applyProtection="1">
      <protection locked="0"/>
    </xf>
    <xf numFmtId="0" fontId="2" fillId="13" borderId="0" xfId="0" applyFont="1" applyFill="1" applyProtection="1">
      <protection locked="0"/>
    </xf>
    <xf numFmtId="9" fontId="0" fillId="0" borderId="0" xfId="3" applyFont="1"/>
    <xf numFmtId="0" fontId="17" fillId="0" borderId="0" xfId="0" applyFont="1" applyAlignment="1">
      <alignment horizontal="right" vertical="center"/>
    </xf>
    <xf numFmtId="9" fontId="2" fillId="0" borderId="0" xfId="3" applyFont="1"/>
    <xf numFmtId="0" fontId="9" fillId="0" borderId="0" xfId="0" applyFont="1" applyAlignment="1">
      <alignment vertical="top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12" fillId="0" borderId="0" xfId="4" applyFont="1" applyAlignment="1" applyProtection="1">
      <alignment vertical="top"/>
    </xf>
    <xf numFmtId="0" fontId="2" fillId="0" borderId="0" xfId="0" applyFont="1" applyAlignment="1">
      <alignment vertical="top"/>
    </xf>
    <xf numFmtId="0" fontId="1" fillId="0" borderId="19" xfId="4" applyFont="1" applyBorder="1" applyAlignment="1" applyProtection="1">
      <alignment horizontal="right" vertical="center"/>
    </xf>
    <xf numFmtId="0" fontId="1" fillId="0" borderId="3" xfId="4" applyFont="1" applyBorder="1" applyAlignment="1" applyProtection="1">
      <alignment horizontal="right" vertical="center"/>
    </xf>
    <xf numFmtId="167" fontId="18" fillId="18" borderId="0" xfId="0" applyNumberFormat="1" applyFont="1" applyFill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8" fillId="12" borderId="8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 wrapText="1"/>
    </xf>
    <xf numFmtId="0" fontId="8" fillId="12" borderId="11" xfId="0" applyFont="1" applyFill="1" applyBorder="1" applyAlignment="1">
      <alignment horizontal="center" vertical="center" wrapText="1"/>
    </xf>
    <xf numFmtId="0" fontId="8" fillId="12" borderId="12" xfId="0" applyFont="1" applyFill="1" applyBorder="1" applyAlignment="1">
      <alignment horizontal="center" vertical="center" wrapText="1"/>
    </xf>
    <xf numFmtId="0" fontId="8" fillId="12" borderId="7" xfId="0" applyFont="1" applyFill="1" applyBorder="1" applyAlignment="1">
      <alignment horizontal="center" vertical="center" wrapText="1"/>
    </xf>
    <xf numFmtId="0" fontId="8" fillId="12" borderId="16" xfId="0" applyFont="1" applyFill="1" applyBorder="1" applyAlignment="1">
      <alignment horizontal="center" vertical="center" wrapText="1"/>
    </xf>
    <xf numFmtId="0" fontId="8" fillId="12" borderId="17" xfId="0" applyFont="1" applyFill="1" applyBorder="1" applyAlignment="1">
      <alignment horizontal="center" vertical="center" wrapText="1"/>
    </xf>
    <xf numFmtId="0" fontId="8" fillId="12" borderId="18" xfId="0" applyFont="1" applyFill="1" applyBorder="1" applyAlignment="1">
      <alignment horizontal="center" vertical="center" wrapText="1"/>
    </xf>
    <xf numFmtId="0" fontId="8" fillId="12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right" wrapText="1"/>
    </xf>
  </cellXfs>
  <cellStyles count="5">
    <cellStyle name="Comma" xfId="2" builtinId="3"/>
    <cellStyle name="Hyperlink" xfId="4" builtinId="8"/>
    <cellStyle name="Normal" xfId="0" builtinId="0"/>
    <cellStyle name="Normal 2" xfId="1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Veículos - Holossomaticidade</a:t>
            </a:r>
          </a:p>
        </c:rich>
      </c:tx>
      <c:layout>
        <c:manualLayout>
          <c:xMode val="edge"/>
          <c:yMode val="edge"/>
          <c:x val="0.179227663806598"/>
          <c:y val="0.00167014837431036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cat>
            <c:strLit>
              <c:ptCount val="4"/>
              <c:pt idx="0">
                <c:v>Soma</c:v>
              </c:pt>
              <c:pt idx="1">
                <c:v> Holochacra</c:v>
              </c:pt>
              <c:pt idx="2">
                <c:v> Psicossoma</c:v>
              </c:pt>
              <c:pt idx="3">
                <c:v> Mentalsoma</c:v>
              </c:pt>
            </c:strLit>
          </c:cat>
          <c:val>
            <c:numRef>
              <c:f>(Holossomaticidade!$C$4,Holossomaticidade!$C$19,Holossomaticidade!$C$32,Holossomaticidade!$C$54)</c:f>
              <c:numCache>
                <c:formatCode>0%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2434104"/>
        <c:axId val="-2069768088"/>
      </c:barChart>
      <c:catAx>
        <c:axId val="2122434104"/>
        <c:scaling>
          <c:orientation val="minMax"/>
        </c:scaling>
        <c:delete val="0"/>
        <c:axPos val="b"/>
        <c:majorTickMark val="none"/>
        <c:minorTickMark val="none"/>
        <c:tickLblPos val="nextTo"/>
        <c:crossAx val="-2069768088"/>
        <c:crosses val="autoZero"/>
        <c:auto val="1"/>
        <c:lblAlgn val="ctr"/>
        <c:lblOffset val="100"/>
        <c:noMultiLvlLbl val="0"/>
      </c:catAx>
      <c:valAx>
        <c:axId val="-2069768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crossAx val="21224341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printSettings>
    <c:headerFooter/>
    <c:pageMargins b="0.787401575" l="0.511811024" r="0.511811024" t="0.787401575" header="0.314960620000001" footer="0.31496062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Ressomaticidade</a:t>
            </a:r>
          </a:p>
        </c:rich>
      </c:tx>
      <c:layout>
        <c:manualLayout>
          <c:xMode val="edge"/>
          <c:yMode val="edge"/>
          <c:x val="0.324715223097113"/>
          <c:y val="0.00925925925925929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60405074365705"/>
          <c:y val="0.227090988626422"/>
          <c:w val="0.58792125984252"/>
          <c:h val="0.7219830854476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Ressomaticidade!$R$5:$R$10</c:f>
              <c:strCache>
                <c:ptCount val="6"/>
                <c:pt idx="0">
                  <c:v>Genética</c:v>
                </c:pt>
                <c:pt idx="1">
                  <c:v>Influências Mesológicas</c:v>
                </c:pt>
                <c:pt idx="2">
                  <c:v>Influências Paramesológicas</c:v>
                </c:pt>
                <c:pt idx="3">
                  <c:v>Paragenética</c:v>
                </c:pt>
                <c:pt idx="4">
                  <c:v>Somatograma</c:v>
                </c:pt>
                <c:pt idx="5">
                  <c:v>Zeistgeist</c:v>
                </c:pt>
              </c:strCache>
            </c:strRef>
          </c:cat>
          <c:val>
            <c:numRef>
              <c:f>Ressomaticidade!$S$5:$S$10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0670424"/>
        <c:axId val="-2000667416"/>
      </c:barChart>
      <c:catAx>
        <c:axId val="-2000670424"/>
        <c:scaling>
          <c:orientation val="maxMin"/>
        </c:scaling>
        <c:delete val="0"/>
        <c:axPos val="l"/>
        <c:majorTickMark val="out"/>
        <c:minorTickMark val="none"/>
        <c:tickLblPos val="nextTo"/>
        <c:crossAx val="-2000667416"/>
        <c:crosses val="autoZero"/>
        <c:auto val="1"/>
        <c:lblAlgn val="ctr"/>
        <c:lblOffset val="100"/>
        <c:noMultiLvlLbl val="0"/>
      </c:catAx>
      <c:valAx>
        <c:axId val="-2000667416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crossAx val="-2000670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5" l="0.511811024" r="0.511811024" t="0.787401575" header="0.314960620000001" footer="0.31496062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Demonstrativo dos Grupos de Recursos</a:t>
            </a:r>
          </a:p>
        </c:rich>
      </c:tx>
      <c:layout>
        <c:manualLayout>
          <c:xMode val="edge"/>
          <c:yMode val="edge"/>
          <c:x val="0.122355111016528"/>
          <c:y val="0.0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379596678529063"/>
          <c:y val="0.118634350393701"/>
          <c:w val="0.607136842561282"/>
          <c:h val="0.872106299212599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FF00"/>
              </a:solidFill>
            </c:spPr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4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5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Gráficos!$T$4:$T$10</c:f>
              <c:strCache>
                <c:ptCount val="7"/>
                <c:pt idx="0">
                  <c:v>1 Recursos Assistenciais </c:v>
                </c:pt>
                <c:pt idx="1">
                  <c:v>2 Recursos Holossomáticos </c:v>
                </c:pt>
                <c:pt idx="2">
                  <c:v>3 Recursos Interconscienciais </c:v>
                </c:pt>
                <c:pt idx="3">
                  <c:v>4 Recursos Intraconscienciais </c:v>
                </c:pt>
                <c:pt idx="4">
                  <c:v>5 Recursos Intrafísicos</c:v>
                </c:pt>
                <c:pt idx="5">
                  <c:v>6 Recursos Parapsíquicos</c:v>
                </c:pt>
                <c:pt idx="6">
                  <c:v>7 Recursos Ressomáticos</c:v>
                </c:pt>
              </c:strCache>
            </c:strRef>
          </c:cat>
          <c:val>
            <c:numRef>
              <c:f>Gráficos!$U$4:$U$10</c:f>
              <c:numCache>
                <c:formatCode>0%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2086158149151"/>
          <c:y val="0.220878536016331"/>
          <c:w val="0.337913856528241"/>
          <c:h val="0.65927288385826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5" l="0.511811024" r="0.511811024" t="0.787401575" header="0.31496062" footer="0.3149606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Variável por Veículo - Holossomaticidade</a:t>
            </a:r>
          </a:p>
        </c:rich>
      </c:tx>
      <c:layout>
        <c:manualLayout>
          <c:xMode val="edge"/>
          <c:yMode val="edge"/>
          <c:x val="0.359444486914866"/>
          <c:y val="0.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0996286386531782"/>
          <c:y val="0.0816535806731855"/>
          <c:w val="0.848204193576926"/>
          <c:h val="0.449024332534427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Holossomaticidade!$AA$4:$AA$26</c:f>
              <c:strCache>
                <c:ptCount val="23"/>
                <c:pt idx="0">
                  <c:v>Psicomotricidade Cerebelar (S)</c:v>
                </c:pt>
                <c:pt idx="1">
                  <c:v>Flexibilidade (S)</c:v>
                </c:pt>
                <c:pt idx="2">
                  <c:v>Psicomotricidade Fina (S)</c:v>
                </c:pt>
                <c:pt idx="3">
                  <c:v>Força Física (S)</c:v>
                </c:pt>
                <c:pt idx="4">
                  <c:v>Resistência Física (S)</c:v>
                </c:pt>
                <c:pt idx="5">
                  <c:v>Impressibilidade (H)</c:v>
                </c:pt>
                <c:pt idx="6">
                  <c:v>Flexibilidade (H)</c:v>
                </c:pt>
                <c:pt idx="7">
                  <c:v>Soltura (H)</c:v>
                </c:pt>
                <c:pt idx="8">
                  <c:v>EV (H)</c:v>
                </c:pt>
                <c:pt idx="9">
                  <c:v>Sinalética (H)</c:v>
                </c:pt>
                <c:pt idx="10">
                  <c:v>Emoções (P)</c:v>
                </c:pt>
                <c:pt idx="11">
                  <c:v>Estabilidade (P)</c:v>
                </c:pt>
                <c:pt idx="12">
                  <c:v>Resiliência (P)</c:v>
                </c:pt>
                <c:pt idx="13">
                  <c:v>Descoincidência (P)</c:v>
                </c:pt>
                <c:pt idx="14">
                  <c:v>Euforia (P)</c:v>
                </c:pt>
                <c:pt idx="15">
                  <c:v>Alegria (P)</c:v>
                </c:pt>
                <c:pt idx="16">
                  <c:v>Entusiasmo (P)</c:v>
                </c:pt>
                <c:pt idx="17">
                  <c:v>Simpatia (P)</c:v>
                </c:pt>
                <c:pt idx="18">
                  <c:v>Antagonismo (P)</c:v>
                </c:pt>
                <c:pt idx="19">
                  <c:v>Autoreflexão (M)</c:v>
                </c:pt>
                <c:pt idx="20">
                  <c:v>Elaboração Mental (M)</c:v>
                </c:pt>
                <c:pt idx="21">
                  <c:v>Paraengramas mnemônicos (M)</c:v>
                </c:pt>
                <c:pt idx="22">
                  <c:v>Sentimentos elevados (M)</c:v>
                </c:pt>
              </c:strCache>
            </c:strRef>
          </c:cat>
          <c:val>
            <c:numRef>
              <c:f>Holossomaticidade!$AB$4:$AB$26</c:f>
              <c:numCache>
                <c:formatCode>0</c:formatCode>
                <c:ptCount val="2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dLbls>
            <c:dLbl>
              <c:idx val="22"/>
              <c:layout>
                <c:manualLayout>
                  <c:x val="-0.00652629095520364"/>
                  <c:y val="-0.00709140691231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ln>
                <a:solidFill>
                  <a:srgbClr val="FF0000"/>
                </a:solidFill>
              </a:ln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Holossomaticidade!$AA$4:$AA$26</c:f>
              <c:strCache>
                <c:ptCount val="23"/>
                <c:pt idx="0">
                  <c:v>Psicomotricidade Cerebelar (S)</c:v>
                </c:pt>
                <c:pt idx="1">
                  <c:v>Flexibilidade (S)</c:v>
                </c:pt>
                <c:pt idx="2">
                  <c:v>Psicomotricidade Fina (S)</c:v>
                </c:pt>
                <c:pt idx="3">
                  <c:v>Força Física (S)</c:v>
                </c:pt>
                <c:pt idx="4">
                  <c:v>Resistência Física (S)</c:v>
                </c:pt>
                <c:pt idx="5">
                  <c:v>Impressibilidade (H)</c:v>
                </c:pt>
                <c:pt idx="6">
                  <c:v>Flexibilidade (H)</c:v>
                </c:pt>
                <c:pt idx="7">
                  <c:v>Soltura (H)</c:v>
                </c:pt>
                <c:pt idx="8">
                  <c:v>EV (H)</c:v>
                </c:pt>
                <c:pt idx="9">
                  <c:v>Sinalética (H)</c:v>
                </c:pt>
                <c:pt idx="10">
                  <c:v>Emoções (P)</c:v>
                </c:pt>
                <c:pt idx="11">
                  <c:v>Estabilidade (P)</c:v>
                </c:pt>
                <c:pt idx="12">
                  <c:v>Resiliência (P)</c:v>
                </c:pt>
                <c:pt idx="13">
                  <c:v>Descoincidência (P)</c:v>
                </c:pt>
                <c:pt idx="14">
                  <c:v>Euforia (P)</c:v>
                </c:pt>
                <c:pt idx="15">
                  <c:v>Alegria (P)</c:v>
                </c:pt>
                <c:pt idx="16">
                  <c:v>Entusiasmo (P)</c:v>
                </c:pt>
                <c:pt idx="17">
                  <c:v>Simpatia (P)</c:v>
                </c:pt>
                <c:pt idx="18">
                  <c:v>Antagonismo (P)</c:v>
                </c:pt>
                <c:pt idx="19">
                  <c:v>Autoreflexão (M)</c:v>
                </c:pt>
                <c:pt idx="20">
                  <c:v>Elaboração Mental (M)</c:v>
                </c:pt>
                <c:pt idx="21">
                  <c:v>Paraengramas mnemônicos (M)</c:v>
                </c:pt>
                <c:pt idx="22">
                  <c:v>Sentimentos elevados (M)</c:v>
                </c:pt>
              </c:strCache>
            </c:strRef>
          </c:cat>
          <c:val>
            <c:numRef>
              <c:f>Holossomaticidade!$AC$4:$AC$26</c:f>
              <c:numCache>
                <c:formatCode>0.0</c:formatCode>
                <c:ptCount val="2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0541192"/>
        <c:axId val="-2053925560"/>
      </c:lineChart>
      <c:catAx>
        <c:axId val="2080541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(S) Soma - (H) Holochacra - (P) Psicossoma - (M) Mentalsoma</a:t>
                </a:r>
              </a:p>
            </c:rich>
          </c:tx>
          <c:layout>
            <c:manualLayout>
              <c:xMode val="edge"/>
              <c:yMode val="edge"/>
              <c:x val="0.346651213542127"/>
              <c:y val="0.798133142862469"/>
            </c:manualLayout>
          </c:layout>
          <c:overlay val="0"/>
        </c:title>
        <c:majorTickMark val="out"/>
        <c:minorTickMark val="none"/>
        <c:tickLblPos val="nextTo"/>
        <c:crossAx val="-2053925560"/>
        <c:crosses val="autoZero"/>
        <c:auto val="1"/>
        <c:lblAlgn val="ctr"/>
        <c:lblOffset val="100"/>
        <c:noMultiLvlLbl val="0"/>
      </c:catAx>
      <c:valAx>
        <c:axId val="-2053925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Percentual</a:t>
                </a:r>
              </a:p>
            </c:rich>
          </c:tx>
          <c:layout>
            <c:manualLayout>
              <c:xMode val="edge"/>
              <c:yMode val="edge"/>
              <c:x val="0.0494382022471911"/>
              <c:y val="0.17077918437756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2080541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5" l="0.511811024" r="0.511811024" t="0.787401575" header="0.314960620000001" footer="0.31496062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Relação Assistência e Faixa Etária</a:t>
            </a:r>
          </a:p>
        </c:rich>
      </c:tx>
      <c:layout>
        <c:manualLayout>
          <c:xMode val="edge"/>
          <c:yMode val="edge"/>
          <c:x val="0.123722222222222"/>
          <c:y val="0.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391294838145"/>
          <c:y val="0.143589743589744"/>
          <c:w val="0.580124015748032"/>
          <c:h val="0.7536342418736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Interassistencialidade!$AK$2:$AK$8</c:f>
              <c:strCache>
                <c:ptCount val="7"/>
                <c:pt idx="0">
                  <c:v>Pré-adolescência</c:v>
                </c:pt>
                <c:pt idx="1">
                  <c:v>Adolescência</c:v>
                </c:pt>
                <c:pt idx="2">
                  <c:v>Pós-adolescência</c:v>
                </c:pt>
                <c:pt idx="3">
                  <c:v>Adultidade</c:v>
                </c:pt>
                <c:pt idx="4">
                  <c:v>Meia-idade</c:v>
                </c:pt>
                <c:pt idx="5">
                  <c:v>Terceira idade</c:v>
                </c:pt>
                <c:pt idx="6">
                  <c:v>Quarta Idade</c:v>
                </c:pt>
              </c:strCache>
            </c:strRef>
          </c:cat>
          <c:val>
            <c:numRef>
              <c:f>Interassistencialidade!$AL$2:$AL$8</c:f>
              <c:numCache>
                <c:formatCode>0</c:formatCode>
                <c:ptCount val="7"/>
                <c:pt idx="0" formatCode="General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9484792"/>
        <c:axId val="-2069233064"/>
      </c:barChart>
      <c:catAx>
        <c:axId val="-2069484792"/>
        <c:scaling>
          <c:orientation val="maxMin"/>
        </c:scaling>
        <c:delete val="0"/>
        <c:axPos val="l"/>
        <c:majorTickMark val="out"/>
        <c:minorTickMark val="none"/>
        <c:tickLblPos val="nextTo"/>
        <c:crossAx val="-2069233064"/>
        <c:crosses val="autoZero"/>
        <c:auto val="1"/>
        <c:lblAlgn val="ctr"/>
        <c:lblOffset val="100"/>
        <c:noMultiLvlLbl val="0"/>
      </c:catAx>
      <c:valAx>
        <c:axId val="-206923306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crossAx val="-2069484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5" l="0.511811024" r="0.511811024" t="0.787401575" header="0.314960620000001" footer="0.31496062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Tacon e Tares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cat>
            <c:strRef>
              <c:f>Interassistencialidade!$AV$10:$AY$10</c:f>
              <c:strCache>
                <c:ptCount val="4"/>
                <c:pt idx="0">
                  <c:v>Tacon</c:v>
                </c:pt>
                <c:pt idx="1">
                  <c:v>Tempo</c:v>
                </c:pt>
                <c:pt idx="2">
                  <c:v>Tares</c:v>
                </c:pt>
                <c:pt idx="3">
                  <c:v>Tempo</c:v>
                </c:pt>
              </c:strCache>
            </c:strRef>
          </c:cat>
          <c:val>
            <c:numRef>
              <c:f>Interassistencialidade!$AV$11:$AY$11</c:f>
              <c:numCache>
                <c:formatCode>0.0</c:formatCode>
                <c:ptCount val="4"/>
                <c:pt idx="0" formatCode="General">
                  <c:v>0.0</c:v>
                </c:pt>
                <c:pt idx="1">
                  <c:v>0.0</c:v>
                </c:pt>
                <c:pt idx="2" formatCode="General">
                  <c:v>0.0</c:v>
                </c:pt>
                <c:pt idx="3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599864"/>
        <c:axId val="-1998074408"/>
      </c:barChart>
      <c:catAx>
        <c:axId val="2129599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Tempo em número de anos</a:t>
                </a:r>
              </a:p>
            </c:rich>
          </c:tx>
          <c:layout>
            <c:manualLayout>
              <c:xMode val="edge"/>
              <c:yMode val="edge"/>
              <c:x val="0.385297900262468"/>
              <c:y val="0.9064581510644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-1998074408"/>
        <c:crosses val="autoZero"/>
        <c:auto val="1"/>
        <c:lblAlgn val="ctr"/>
        <c:lblOffset val="100"/>
        <c:noMultiLvlLbl val="0"/>
      </c:catAx>
      <c:valAx>
        <c:axId val="-19980744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Quantidade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295998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printSettings>
    <c:headerFooter/>
    <c:pageMargins b="0.787401575" l="0.511811024" r="0.511811024" t="0.787401575" header="0.314960620000001" footer="0.31496062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Abrangência Cármica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708333333333336"/>
          <c:y val="0.247865995917177"/>
          <c:w val="0.875000000000002"/>
          <c:h val="0.69859689413823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Interassistencialidade!$AT$14:$AT$16</c:f>
              <c:strCache>
                <c:ptCount val="3"/>
                <c:pt idx="0">
                  <c:v>Ego</c:v>
                </c:pt>
                <c:pt idx="1">
                  <c:v>Grupo</c:v>
                </c:pt>
                <c:pt idx="2">
                  <c:v>Poli</c:v>
                </c:pt>
              </c:strCache>
            </c:strRef>
          </c:cat>
          <c:val>
            <c:numRef>
              <c:f>Interassistencialidade!$AU$14:$AU$16</c:f>
              <c:numCache>
                <c:formatCode>General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0.787401575" l="0.511811024" r="0.511811024" t="0.787401575" header="0.314960620000001" footer="0.31496062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Interconsciencialidade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Interconsciencialidade!$O$5:$O$15</c:f>
              <c:strCache>
                <c:ptCount val="11"/>
                <c:pt idx="0">
                  <c:v>Amizade</c:v>
                </c:pt>
                <c:pt idx="1">
                  <c:v>Casal</c:v>
                </c:pt>
                <c:pt idx="2">
                  <c:v>Colegas</c:v>
                </c:pt>
                <c:pt idx="3">
                  <c:v>Cocessões</c:v>
                </c:pt>
                <c:pt idx="4">
                  <c:v>Figuras Representativas</c:v>
                </c:pt>
                <c:pt idx="5">
                  <c:v>Mudanças</c:v>
                </c:pt>
                <c:pt idx="6">
                  <c:v>Natureza do Vículos Familiares</c:v>
                </c:pt>
                <c:pt idx="7">
                  <c:v>Papeis Sociais</c:v>
                </c:pt>
                <c:pt idx="8">
                  <c:v>Princípios Conscienciais</c:v>
                </c:pt>
                <c:pt idx="9">
                  <c:v>Viagens</c:v>
                </c:pt>
                <c:pt idx="10">
                  <c:v>Vínculos Familiares</c:v>
                </c:pt>
              </c:strCache>
            </c:strRef>
          </c:cat>
          <c:val>
            <c:numRef>
              <c:f>Interconsciencialidade!$P$5:$P$15</c:f>
              <c:numCache>
                <c:formatCode>General</c:formatCode>
                <c:ptCount val="1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98375256"/>
        <c:axId val="-1998259096"/>
      </c:barChart>
      <c:catAx>
        <c:axId val="-1998375256"/>
        <c:scaling>
          <c:orientation val="maxMin"/>
        </c:scaling>
        <c:delete val="0"/>
        <c:axPos val="l"/>
        <c:majorTickMark val="none"/>
        <c:minorTickMark val="none"/>
        <c:tickLblPos val="nextTo"/>
        <c:crossAx val="-1998259096"/>
        <c:crosses val="autoZero"/>
        <c:auto val="1"/>
        <c:lblAlgn val="ctr"/>
        <c:lblOffset val="100"/>
        <c:noMultiLvlLbl val="0"/>
      </c:catAx>
      <c:valAx>
        <c:axId val="-199825909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-1998375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5" l="0.511811024" r="0.511811024" t="0.787401575" header="0.314960620000001" footer="0.31496062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Intraconsciencialidade</a:t>
            </a:r>
          </a:p>
        </c:rich>
      </c:tx>
      <c:layout>
        <c:manualLayout>
          <c:xMode val="edge"/>
          <c:yMode val="edge"/>
          <c:x val="0.340291557305336"/>
          <c:y val="0.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04321741032372"/>
          <c:y val="0.213202099737533"/>
          <c:w val="0.642950349956254"/>
          <c:h val="0.7358719743365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Intraconsciencialidade!$Q$5:$Q$9</c:f>
              <c:strCache>
                <c:ptCount val="5"/>
                <c:pt idx="0">
                  <c:v>Atributos</c:v>
                </c:pt>
                <c:pt idx="1">
                  <c:v>Mecanismos de Defesa</c:v>
                </c:pt>
                <c:pt idx="2">
                  <c:v>Trafares</c:v>
                </c:pt>
                <c:pt idx="3">
                  <c:v>Trafores</c:v>
                </c:pt>
                <c:pt idx="4">
                  <c:v>Valores</c:v>
                </c:pt>
              </c:strCache>
            </c:strRef>
          </c:cat>
          <c:val>
            <c:numRef>
              <c:f>Intraconsciencialidade!$R$5:$R$9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0459736"/>
        <c:axId val="-1998013512"/>
      </c:barChart>
      <c:catAx>
        <c:axId val="-2000459736"/>
        <c:scaling>
          <c:orientation val="maxMin"/>
        </c:scaling>
        <c:delete val="0"/>
        <c:axPos val="l"/>
        <c:majorTickMark val="out"/>
        <c:minorTickMark val="none"/>
        <c:tickLblPos val="nextTo"/>
        <c:crossAx val="-1998013512"/>
        <c:crosses val="autoZero"/>
        <c:auto val="1"/>
        <c:lblAlgn val="ctr"/>
        <c:lblOffset val="100"/>
        <c:noMultiLvlLbl val="0"/>
      </c:catAx>
      <c:valAx>
        <c:axId val="-1998013512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crossAx val="-2000459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5" l="0.511811024" r="0.511811024" t="0.787401575" header="0.314960620000001" footer="0.31496062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Intrafisicalidade</a:t>
            </a:r>
          </a:p>
        </c:rich>
      </c:tx>
      <c:layout>
        <c:manualLayout>
          <c:xMode val="edge"/>
          <c:yMode val="edge"/>
          <c:x val="0.32575"/>
          <c:y val="0.009259259259259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26766185476816"/>
          <c:y val="0.227090988626422"/>
          <c:w val="0.721560148731407"/>
          <c:h val="0.7219830854476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Intrafisicalidade!$Q$5:$Q$9</c:f>
              <c:strCache>
                <c:ptCount val="5"/>
                <c:pt idx="0">
                  <c:v>Autorganização</c:v>
                </c:pt>
                <c:pt idx="1">
                  <c:v>Intelectualidade</c:v>
                </c:pt>
                <c:pt idx="2">
                  <c:v>Patrimônio</c:v>
                </c:pt>
                <c:pt idx="3">
                  <c:v>Profissão</c:v>
                </c:pt>
                <c:pt idx="4">
                  <c:v>Tecnologia</c:v>
                </c:pt>
              </c:strCache>
            </c:strRef>
          </c:cat>
          <c:val>
            <c:numRef>
              <c:f>Intrafisicalidade!$R$5:$R$9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98044264"/>
        <c:axId val="-1998539176"/>
      </c:barChart>
      <c:catAx>
        <c:axId val="-1998044264"/>
        <c:scaling>
          <c:orientation val="maxMin"/>
        </c:scaling>
        <c:delete val="0"/>
        <c:axPos val="l"/>
        <c:majorTickMark val="out"/>
        <c:minorTickMark val="none"/>
        <c:tickLblPos val="nextTo"/>
        <c:crossAx val="-1998539176"/>
        <c:crosses val="autoZero"/>
        <c:auto val="1"/>
        <c:lblAlgn val="ctr"/>
        <c:lblOffset val="100"/>
        <c:noMultiLvlLbl val="0"/>
      </c:catAx>
      <c:valAx>
        <c:axId val="-1998539176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crossAx val="-1998044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5" l="0.511811024" r="0.511811024" t="0.787401575" header="0.314960620000001" footer="0.31496062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Paraperceptibilidade</a:t>
            </a:r>
          </a:p>
        </c:rich>
      </c:tx>
      <c:layout>
        <c:manualLayout>
          <c:xMode val="edge"/>
          <c:yMode val="edge"/>
          <c:x val="0.276534776902888"/>
          <c:y val="0.0046296296296296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21029965004375"/>
          <c:y val="0.222222222222222"/>
          <c:w val="0.634338145231846"/>
          <c:h val="0.7775386410032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Paraperceptibilidade!$M$5:$M$7</c:f>
              <c:strCache>
                <c:ptCount val="3"/>
                <c:pt idx="0">
                  <c:v>Nível de Amparabilidade</c:v>
                </c:pt>
                <c:pt idx="1">
                  <c:v>Nível de Assedialidade</c:v>
                </c:pt>
                <c:pt idx="2">
                  <c:v>Parapsiquismo</c:v>
                </c:pt>
              </c:strCache>
            </c:strRef>
          </c:cat>
          <c:val>
            <c:numRef>
              <c:f>Paraperceptibilidade!$N$5:$N$7</c:f>
              <c:numCache>
                <c:formatCode>General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97725784"/>
        <c:axId val="-1997722840"/>
      </c:barChart>
      <c:catAx>
        <c:axId val="-1997725784"/>
        <c:scaling>
          <c:orientation val="maxMin"/>
        </c:scaling>
        <c:delete val="0"/>
        <c:axPos val="l"/>
        <c:majorTickMark val="out"/>
        <c:minorTickMark val="none"/>
        <c:tickLblPos val="nextTo"/>
        <c:crossAx val="-1997722840"/>
        <c:crosses val="autoZero"/>
        <c:auto val="1"/>
        <c:lblAlgn val="ctr"/>
        <c:lblOffset val="100"/>
        <c:noMultiLvlLbl val="0"/>
      </c:catAx>
      <c:valAx>
        <c:axId val="-1997722840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crossAx val="-1997725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5" l="0.511811024" r="0.511811024" t="0.787401575" header="0.314960620000001" footer="0.314960620000001"/>
    <c:pageSetup/>
  </c:printSettings>
</c:chartSpace>
</file>

<file path=xl/ctrlProps/ctrlProp1.xml><?xml version="1.0" encoding="utf-8"?>
<formControlPr xmlns="http://schemas.microsoft.com/office/spreadsheetml/2009/9/main" objectType="Drop" dropLines="11" dropStyle="combo" dx="16" fmlaLink="$H$4" fmlaRange="$G$5:$G$15" noThreeD="1" val="0"/>
</file>

<file path=xl/ctrlProps/ctrlProp10.xml><?xml version="1.0" encoding="utf-8"?>
<formControlPr xmlns="http://schemas.microsoft.com/office/spreadsheetml/2009/9/main" objectType="Drop" dropLines="11" dropStyle="combo" dx="16" fmlaLink="$P$19" fmlaRange="$O$20:$O$30" noThreeD="1" val="0"/>
</file>

<file path=xl/ctrlProps/ctrlProp11.xml><?xml version="1.0" encoding="utf-8"?>
<formControlPr xmlns="http://schemas.microsoft.com/office/spreadsheetml/2009/9/main" objectType="Drop" dropLines="11" dropStyle="combo" dx="16" fmlaLink="$L$19" fmlaRange="$K$20:$K$30" noThreeD="1" val="0"/>
</file>

<file path=xl/ctrlProps/ctrlProp12.xml><?xml version="1.0" encoding="utf-8"?>
<formControlPr xmlns="http://schemas.microsoft.com/office/spreadsheetml/2009/9/main" objectType="Drop" dropLines="11" dropStyle="combo" dx="16" fmlaLink="$H$33" fmlaRange="$G$34:$G$44" noThreeD="1" val="0"/>
</file>

<file path=xl/ctrlProps/ctrlProp13.xml><?xml version="1.0" encoding="utf-8"?>
<formControlPr xmlns="http://schemas.microsoft.com/office/spreadsheetml/2009/9/main" objectType="Drop" dropLines="11" dropStyle="combo" dx="16" fmlaLink="$J$33" fmlaRange="$I$34:$I$44" noThreeD="1" val="0"/>
</file>

<file path=xl/ctrlProps/ctrlProp14.xml><?xml version="1.0" encoding="utf-8"?>
<formControlPr xmlns="http://schemas.microsoft.com/office/spreadsheetml/2009/9/main" objectType="Drop" dropLines="11" dropStyle="combo" dx="16" fmlaLink="$N$33" fmlaRange="$M$34:$M$44" noThreeD="1" val="0"/>
</file>

<file path=xl/ctrlProps/ctrlProp15.xml><?xml version="1.0" encoding="utf-8"?>
<formControlPr xmlns="http://schemas.microsoft.com/office/spreadsheetml/2009/9/main" objectType="Drop" dropLines="11" dropStyle="combo" dx="16" fmlaLink="$P$33" fmlaRange="$O$34:$O$44" noThreeD="1" val="0"/>
</file>

<file path=xl/ctrlProps/ctrlProp16.xml><?xml version="1.0" encoding="utf-8"?>
<formControlPr xmlns="http://schemas.microsoft.com/office/spreadsheetml/2009/9/main" objectType="Drop" dropLines="11" dropStyle="combo" dx="16" fmlaLink="$R$33" fmlaRange="$Q$34:$Q$44" noThreeD="1" val="0"/>
</file>

<file path=xl/ctrlProps/ctrlProp17.xml><?xml version="1.0" encoding="utf-8"?>
<formControlPr xmlns="http://schemas.microsoft.com/office/spreadsheetml/2009/9/main" objectType="Drop" dropLines="11" dropStyle="combo" dx="16" fmlaLink="$T$33" fmlaRange="$S$34:$S$44" noThreeD="1" val="0"/>
</file>

<file path=xl/ctrlProps/ctrlProp18.xml><?xml version="1.0" encoding="utf-8"?>
<formControlPr xmlns="http://schemas.microsoft.com/office/spreadsheetml/2009/9/main" objectType="Drop" dropLines="11" dropStyle="combo" dx="16" fmlaLink="$V$33" fmlaRange="$U$34:$U$44" noThreeD="1" val="0"/>
</file>

<file path=xl/ctrlProps/ctrlProp19.xml><?xml version="1.0" encoding="utf-8"?>
<formControlPr xmlns="http://schemas.microsoft.com/office/spreadsheetml/2009/9/main" objectType="Drop" dropLines="11" dropStyle="combo" dx="16" fmlaLink="$X$33" fmlaRange="$W$34:$W$44" noThreeD="1" val="0"/>
</file>

<file path=xl/ctrlProps/ctrlProp2.xml><?xml version="1.0" encoding="utf-8"?>
<formControlPr xmlns="http://schemas.microsoft.com/office/spreadsheetml/2009/9/main" objectType="Drop" dropLines="11" dropStyle="combo" dx="16" fmlaLink="$J$4" fmlaRange="$I$5:$I$15" noThreeD="1" val="0"/>
</file>

<file path=xl/ctrlProps/ctrlProp20.xml><?xml version="1.0" encoding="utf-8"?>
<formControlPr xmlns="http://schemas.microsoft.com/office/spreadsheetml/2009/9/main" objectType="Drop" dropLines="11" dropStyle="combo" dx="16" fmlaLink="$L$33" fmlaRange="$K$34:$K$44" noThreeD="1" val="0"/>
</file>

<file path=xl/ctrlProps/ctrlProp21.xml><?xml version="1.0" encoding="utf-8"?>
<formControlPr xmlns="http://schemas.microsoft.com/office/spreadsheetml/2009/9/main" objectType="Drop" dropLines="11" dropStyle="combo" dx="16" fmlaLink="$H$55" fmlaRange="$G$56:$G$66" noThreeD="1" val="0"/>
</file>

<file path=xl/ctrlProps/ctrlProp22.xml><?xml version="1.0" encoding="utf-8"?>
<formControlPr xmlns="http://schemas.microsoft.com/office/spreadsheetml/2009/9/main" objectType="Drop" dropLines="11" dropStyle="combo" dx="16" fmlaLink="$J$55" fmlaRange="$I$56:$I$66" noThreeD="1" val="0"/>
</file>

<file path=xl/ctrlProps/ctrlProp23.xml><?xml version="1.0" encoding="utf-8"?>
<formControlPr xmlns="http://schemas.microsoft.com/office/spreadsheetml/2009/9/main" objectType="Drop" dropLines="11" dropStyle="combo" dx="16" fmlaLink="$N$55" fmlaRange="$M$56:$M$66" noThreeD="1" val="0"/>
</file>

<file path=xl/ctrlProps/ctrlProp24.xml><?xml version="1.0" encoding="utf-8"?>
<formControlPr xmlns="http://schemas.microsoft.com/office/spreadsheetml/2009/9/main" objectType="Drop" dropLines="11" dropStyle="combo" dx="16" fmlaLink="$L$55" fmlaRange="$K$56:$K$66" noThreeD="1" val="0"/>
</file>

<file path=xl/ctrlProps/ctrlProp25.xml><?xml version="1.0" encoding="utf-8"?>
<formControlPr xmlns="http://schemas.microsoft.com/office/spreadsheetml/2009/9/main" objectType="Drop" dropLines="3" dropStyle="combo" dx="16" fmlaLink="$O$2" fmlaRange="$O$3:$O$5" noThreeD="1" val="0"/>
</file>

<file path=xl/ctrlProps/ctrlProp26.xml><?xml version="1.0" encoding="utf-8"?>
<formControlPr xmlns="http://schemas.microsoft.com/office/spreadsheetml/2009/9/main" objectType="Drop" dropLines="3" dropStyle="combo" dx="16" fmlaLink="$R$2" fmlaRange="$R$3:$R$5" noThreeD="1" val="0"/>
</file>

<file path=xl/ctrlProps/ctrlProp27.xml><?xml version="1.0" encoding="utf-8"?>
<formControlPr xmlns="http://schemas.microsoft.com/office/spreadsheetml/2009/9/main" objectType="Drop" dropLines="3" dropStyle="combo" dx="16" fmlaLink="$U$2" fmlaRange="$U$3:$U$5" noThreeD="1" val="0"/>
</file>

<file path=xl/ctrlProps/ctrlProp28.xml><?xml version="1.0" encoding="utf-8"?>
<formControlPr xmlns="http://schemas.microsoft.com/office/spreadsheetml/2009/9/main" objectType="Drop" dropLines="3" dropStyle="combo" dx="16" fmlaLink="$W$2" fmlaRange="$W$3:$W$5" noThreeD="1" val="0"/>
</file>

<file path=xl/ctrlProps/ctrlProp29.xml><?xml version="1.0" encoding="utf-8"?>
<formControlPr xmlns="http://schemas.microsoft.com/office/spreadsheetml/2009/9/main" objectType="Drop" dropLines="3" dropStyle="combo" dx="16" fmlaLink="$Y$2" fmlaRange="$Y$3:$Y$5" noThreeD="1" val="0"/>
</file>

<file path=xl/ctrlProps/ctrlProp3.xml><?xml version="1.0" encoding="utf-8"?>
<formControlPr xmlns="http://schemas.microsoft.com/office/spreadsheetml/2009/9/main" objectType="Drop" dropLines="3" dropStyle="combo" dx="16" fmlaLink="$L$4" fmlaRange="$K$5:$K$7" noThreeD="1" val="0"/>
</file>

<file path=xl/ctrlProps/ctrlProp30.xml><?xml version="1.0" encoding="utf-8"?>
<formControlPr xmlns="http://schemas.microsoft.com/office/spreadsheetml/2009/9/main" objectType="Drop" dropLines="2" dropStyle="combo" dx="16" fmlaLink="$AA$2" fmlaRange="$AA$3:$AA$4" noThreeD="1" val="0"/>
</file>

<file path=xl/ctrlProps/ctrlProp31.xml><?xml version="1.0" encoding="utf-8"?>
<formControlPr xmlns="http://schemas.microsoft.com/office/spreadsheetml/2009/9/main" objectType="Drop" dropLines="2" dropStyle="combo" dx="16" fmlaLink="$AI$2" fmlaRange="$AI$3:$AI$4" noThreeD="1" val="0"/>
</file>

<file path=xl/ctrlProps/ctrlProp32.xml><?xml version="1.0" encoding="utf-8"?>
<formControlPr xmlns="http://schemas.microsoft.com/office/spreadsheetml/2009/9/main" objectType="Drop" dropLines="2" dropStyle="combo" dx="16" fmlaLink="$AB$2" fmlaRange="$AB$3:$AB$4" noThreeD="1" val="0"/>
</file>

<file path=xl/ctrlProps/ctrlProp33.xml><?xml version="1.0" encoding="utf-8"?>
<formControlPr xmlns="http://schemas.microsoft.com/office/spreadsheetml/2009/9/main" objectType="Drop" dropLines="4" dropStyle="combo" dx="16" fmlaLink="$AD$2" fmlaRange="$AD$3:$AD$6" noThreeD="1" val="0"/>
</file>

<file path=xl/ctrlProps/ctrlProp34.xml><?xml version="1.0" encoding="utf-8"?>
<formControlPr xmlns="http://schemas.microsoft.com/office/spreadsheetml/2009/9/main" objectType="Drop" dropLines="3" dropStyle="combo" dx="16" fmlaLink="$AG$2" fmlaRange="$AG$3:$AG$5" noThreeD="1" val="0"/>
</file>

<file path=xl/ctrlProps/ctrlProp35.xml><?xml version="1.0" encoding="utf-8"?>
<formControlPr xmlns="http://schemas.microsoft.com/office/spreadsheetml/2009/9/main" objectType="Drop" dropLines="4" dropStyle="combo" dx="16" fmlaLink="$AH$2" fmlaRange="$AH$3:$AH$6" noThreeD="1" val="0"/>
</file>

<file path=xl/ctrlProps/ctrlProp36.xml><?xml version="1.0" encoding="utf-8"?>
<formControlPr xmlns="http://schemas.microsoft.com/office/spreadsheetml/2009/9/main" objectType="Drop" dropLines="11" dropStyle="combo" dx="16" fmlaLink="$P$14" fmlaRange="$O$15:$O$25" noThreeD="1" val="0"/>
</file>

<file path=xl/ctrlProps/ctrlProp37.xml><?xml version="1.0" encoding="utf-8"?>
<formControlPr xmlns="http://schemas.microsoft.com/office/spreadsheetml/2009/9/main" objectType="Drop" dropLines="11" dropStyle="combo" dx="16" fmlaLink="$E$3" fmlaRange="$D$5:$D$15" noThreeD="1" val="0"/>
</file>

<file path=xl/ctrlProps/ctrlProp38.xml><?xml version="1.0" encoding="utf-8"?>
<formControlPr xmlns="http://schemas.microsoft.com/office/spreadsheetml/2009/9/main" objectType="Drop" dropLines="11" dropStyle="combo" dx="16" fmlaLink="$G$3" fmlaRange="$F$5:$F$15" noThreeD="1" val="0"/>
</file>

<file path=xl/ctrlProps/ctrlProp39.xml><?xml version="1.0" encoding="utf-8"?>
<formControlPr xmlns="http://schemas.microsoft.com/office/spreadsheetml/2009/9/main" objectType="Drop" dropLines="11" dropStyle="combo" dx="16" fmlaLink="$E$3" fmlaRange="$D$5:$D$15" noThreeD="1" val="0"/>
</file>

<file path=xl/ctrlProps/ctrlProp4.xml><?xml version="1.0" encoding="utf-8"?>
<formControlPr xmlns="http://schemas.microsoft.com/office/spreadsheetml/2009/9/main" objectType="Drop" dropLines="11" dropStyle="combo" dx="16" fmlaLink="$N$4" fmlaRange="$M$5:$M$15" noThreeD="1" val="0"/>
</file>

<file path=xl/ctrlProps/ctrlProp40.xml><?xml version="1.0" encoding="utf-8"?>
<formControlPr xmlns="http://schemas.microsoft.com/office/spreadsheetml/2009/9/main" objectType="Drop" dropLines="11" dropStyle="combo" dx="16" fmlaLink="$E$3" fmlaRange="$D$5:$D$15" noThreeD="1" val="0"/>
</file>

<file path=xl/ctrlProps/ctrlProp41.xml><?xml version="1.0" encoding="utf-8"?>
<formControlPr xmlns="http://schemas.microsoft.com/office/spreadsheetml/2009/9/main" objectType="Drop" dropLines="11" dropStyle="combo" dx="16" fmlaLink="$G$3" fmlaRange="$F$5:$F$15" noThreeD="1" val="0"/>
</file>

<file path=xl/ctrlProps/ctrlProp42.xml><?xml version="1.0" encoding="utf-8"?>
<formControlPr xmlns="http://schemas.microsoft.com/office/spreadsheetml/2009/9/main" objectType="Drop" dropLines="11" dropStyle="combo" dx="16" fmlaLink="$I$3" fmlaRange="$H$5:$H$15" noThreeD="1" val="0"/>
</file>

<file path=xl/ctrlProps/ctrlProp43.xml><?xml version="1.0" encoding="utf-8"?>
<formControlPr xmlns="http://schemas.microsoft.com/office/spreadsheetml/2009/9/main" objectType="Drop" dropLines="11" dropStyle="combo" dx="16" fmlaLink="$K$3" fmlaRange="$J$5:$J$15" noThreeD="1" val="0"/>
</file>

<file path=xl/ctrlProps/ctrlProp44.xml><?xml version="1.0" encoding="utf-8"?>
<formControlPr xmlns="http://schemas.microsoft.com/office/spreadsheetml/2009/9/main" objectType="Drop" dropLines="11" dropStyle="combo" dx="16" fmlaLink="$E$18" fmlaRange="$D$20:$D$30" noThreeD="1" val="0"/>
</file>

<file path=xl/ctrlProps/ctrlProp45.xml><?xml version="1.0" encoding="utf-8"?>
<formControlPr xmlns="http://schemas.microsoft.com/office/spreadsheetml/2009/9/main" objectType="Drop" dropLines="11" dropStyle="combo" dx="16" fmlaLink="$G$18" fmlaRange="$F$20:$F$30" noThreeD="1" val="0"/>
</file>

<file path=xl/ctrlProps/ctrlProp46.xml><?xml version="1.0" encoding="utf-8"?>
<formControlPr xmlns="http://schemas.microsoft.com/office/spreadsheetml/2009/9/main" objectType="Drop" dropLines="11" dropStyle="combo" dx="16" fmlaLink="$I$18" fmlaRange="$H$20:$H$30" noThreeD="1" val="0"/>
</file>

<file path=xl/ctrlProps/ctrlProp47.xml><?xml version="1.0" encoding="utf-8"?>
<formControlPr xmlns="http://schemas.microsoft.com/office/spreadsheetml/2009/9/main" objectType="Drop" dropLines="11" dropStyle="combo" dx="16" fmlaLink="$K$18" fmlaRange="$J$20:$J$30" noThreeD="1" val="0"/>
</file>

<file path=xl/ctrlProps/ctrlProp48.xml><?xml version="1.0" encoding="utf-8"?>
<formControlPr xmlns="http://schemas.microsoft.com/office/spreadsheetml/2009/9/main" objectType="Drop" dropLines="11" dropStyle="combo" dx="16" fmlaLink="$E$33" fmlaRange="$D$35:$D$45" noThreeD="1" val="0"/>
</file>

<file path=xl/ctrlProps/ctrlProp49.xml><?xml version="1.0" encoding="utf-8"?>
<formControlPr xmlns="http://schemas.microsoft.com/office/spreadsheetml/2009/9/main" objectType="Drop" dropLines="11" dropStyle="combo" dx="16" fmlaLink="$G$33" fmlaRange="$F$35:$F$45" noThreeD="1" val="0"/>
</file>

<file path=xl/ctrlProps/ctrlProp5.xml><?xml version="1.0" encoding="utf-8"?>
<formControlPr xmlns="http://schemas.microsoft.com/office/spreadsheetml/2009/9/main" objectType="Drop" dropLines="11" dropStyle="combo" dx="16" fmlaLink="$P$4" fmlaRange="$O$5:$O$15" noThreeD="1" val="0"/>
</file>

<file path=xl/ctrlProps/ctrlProp50.xml><?xml version="1.0" encoding="utf-8"?>
<formControlPr xmlns="http://schemas.microsoft.com/office/spreadsheetml/2009/9/main" objectType="Drop" dropLines="11" dropStyle="combo" dx="16" fmlaLink="$I$33" fmlaRange="$H$35:$H$45" noThreeD="1" val="0"/>
</file>

<file path=xl/ctrlProps/ctrlProp51.xml><?xml version="1.0" encoding="utf-8"?>
<formControlPr xmlns="http://schemas.microsoft.com/office/spreadsheetml/2009/9/main" objectType="Drop" dropLines="11" dropStyle="combo" dx="16" fmlaLink="$E$3" fmlaRange="$D$5:$D$15" noThreeD="1" val="0"/>
</file>

<file path=xl/ctrlProps/ctrlProp52.xml><?xml version="1.0" encoding="utf-8"?>
<formControlPr xmlns="http://schemas.microsoft.com/office/spreadsheetml/2009/9/main" objectType="Drop" dropLines="11" dropStyle="combo" dx="16" fmlaLink="$G$3" fmlaRange="$F$5:$F$23" noThreeD="1" val="0"/>
</file>

<file path=xl/ctrlProps/ctrlProp53.xml><?xml version="1.0" encoding="utf-8"?>
<formControlPr xmlns="http://schemas.microsoft.com/office/spreadsheetml/2009/9/main" objectType="Drop" dropLines="11" dropStyle="combo" dx="16" fmlaLink="$E$3" fmlaRange="$D$5:$D$23" noThreeD="1" val="0"/>
</file>

<file path=xl/ctrlProps/ctrlProp54.xml><?xml version="1.0" encoding="utf-8"?>
<formControlPr xmlns="http://schemas.microsoft.com/office/spreadsheetml/2009/9/main" objectType="Drop" dropLines="11" dropStyle="combo" dx="16" fmlaLink="$E$3" fmlaRange="$D$5:$D$23" noThreeD="1" val="0"/>
</file>

<file path=xl/ctrlProps/ctrlProp55.xml><?xml version="1.0" encoding="utf-8"?>
<formControlPr xmlns="http://schemas.microsoft.com/office/spreadsheetml/2009/9/main" objectType="Drop" dropLines="11" dropStyle="combo" dx="16" fmlaLink="$G$3" fmlaRange="$F$5:$F$15" noThreeD="1" val="0"/>
</file>

<file path=xl/ctrlProps/ctrlProp56.xml><?xml version="1.0" encoding="utf-8"?>
<formControlPr xmlns="http://schemas.microsoft.com/office/spreadsheetml/2009/9/main" objectType="Drop" dropLines="11" dropStyle="combo" dx="16" fmlaLink="$I$3" fmlaRange="$H$5:$H$15" noThreeD="1" val="0"/>
</file>

<file path=xl/ctrlProps/ctrlProp57.xml><?xml version="1.0" encoding="utf-8"?>
<formControlPr xmlns="http://schemas.microsoft.com/office/spreadsheetml/2009/9/main" objectType="Drop" dropLines="11" dropStyle="combo" dx="16" fmlaLink="$K$3" fmlaRange="$J$5:$J$15" noThreeD="1" val="0"/>
</file>

<file path=xl/ctrlProps/ctrlProp58.xml><?xml version="1.0" encoding="utf-8"?>
<formControlPr xmlns="http://schemas.microsoft.com/office/spreadsheetml/2009/9/main" objectType="Drop" dropLines="11" dropStyle="combo" dx="16" fmlaLink="$M$3" fmlaRange="$L$5:$L$15" noThreeD="1" val="0"/>
</file>

<file path=xl/ctrlProps/ctrlProp59.xml><?xml version="1.0" encoding="utf-8"?>
<formControlPr xmlns="http://schemas.microsoft.com/office/spreadsheetml/2009/9/main" objectType="Drop" dropLines="11" dropStyle="combo" dx="16" fmlaLink="$E$3" fmlaRange="$D$5:$D$15" noThreeD="1" val="0"/>
</file>

<file path=xl/ctrlProps/ctrlProp6.xml><?xml version="1.0" encoding="utf-8"?>
<formControlPr xmlns="http://schemas.microsoft.com/office/spreadsheetml/2009/9/main" objectType="Drop" dropLines="11" dropStyle="combo" dx="16" fmlaLink="$R$4" fmlaRange="$Q$5:$Q$15" noThreeD="1" val="0"/>
</file>

<file path=xl/ctrlProps/ctrlProp60.xml><?xml version="1.0" encoding="utf-8"?>
<formControlPr xmlns="http://schemas.microsoft.com/office/spreadsheetml/2009/9/main" objectType="Drop" dropLines="11" dropStyle="combo" dx="16" fmlaLink="$G$3" fmlaRange="$F$5:$F$26" noThreeD="1" val="0"/>
</file>

<file path=xl/ctrlProps/ctrlProp61.xml><?xml version="1.0" encoding="utf-8"?>
<formControlPr xmlns="http://schemas.microsoft.com/office/spreadsheetml/2009/9/main" objectType="Drop" dropLines="11" dropStyle="combo" dx="16" fmlaLink="$E$3" fmlaRange="$D$5:$D$26" noThreeD="1" val="0"/>
</file>

<file path=xl/ctrlProps/ctrlProp62.xml><?xml version="1.0" encoding="utf-8"?>
<formControlPr xmlns="http://schemas.microsoft.com/office/spreadsheetml/2009/9/main" objectType="Drop" dropLines="11" dropStyle="combo" dx="16" fmlaLink="$E$3" fmlaRange="$D$5:$D$26" noThreeD="1" val="0"/>
</file>

<file path=xl/ctrlProps/ctrlProp63.xml><?xml version="1.0" encoding="utf-8"?>
<formControlPr xmlns="http://schemas.microsoft.com/office/spreadsheetml/2009/9/main" objectType="Drop" dropLines="11" dropStyle="combo" dx="16" fmlaLink="$G$3" fmlaRange="$F$5:$F$15" noThreeD="1" val="0"/>
</file>

<file path=xl/ctrlProps/ctrlProp64.xml><?xml version="1.0" encoding="utf-8"?>
<formControlPr xmlns="http://schemas.microsoft.com/office/spreadsheetml/2009/9/main" objectType="Drop" dropLines="11" dropStyle="combo" dx="16" fmlaLink="$I$3" fmlaRange="$H$5:$H$15" noThreeD="1" val="0"/>
</file>

<file path=xl/ctrlProps/ctrlProp65.xml><?xml version="1.0" encoding="utf-8"?>
<formControlPr xmlns="http://schemas.microsoft.com/office/spreadsheetml/2009/9/main" objectType="Drop" dropLines="11" dropStyle="combo" dx="16" fmlaLink="$K$3" fmlaRange="$J$5:$J$15" noThreeD="1" val="0"/>
</file>

<file path=xl/ctrlProps/ctrlProp66.xml><?xml version="1.0" encoding="utf-8"?>
<formControlPr xmlns="http://schemas.microsoft.com/office/spreadsheetml/2009/9/main" objectType="Drop" dropLines="11" dropStyle="combo" dx="16" fmlaLink="$M$3" fmlaRange="$L$5:$L$15" noThreeD="1" val="0"/>
</file>

<file path=xl/ctrlProps/ctrlProp67.xml><?xml version="1.0" encoding="utf-8"?>
<formControlPr xmlns="http://schemas.microsoft.com/office/spreadsheetml/2009/9/main" objectType="Drop" dropLines="11" dropStyle="combo" dx="16" fmlaLink="$E$3" fmlaRange="$D$5:$D$15" noThreeD="1" val="0"/>
</file>

<file path=xl/ctrlProps/ctrlProp68.xml><?xml version="1.0" encoding="utf-8"?>
<formControlPr xmlns="http://schemas.microsoft.com/office/spreadsheetml/2009/9/main" objectType="Drop" dropLines="11" dropStyle="combo" dx="16" fmlaLink="$G$3" fmlaRange="$F$5:$F$26" noThreeD="1" val="0"/>
</file>

<file path=xl/ctrlProps/ctrlProp69.xml><?xml version="1.0" encoding="utf-8"?>
<formControlPr xmlns="http://schemas.microsoft.com/office/spreadsheetml/2009/9/main" objectType="Drop" dropLines="11" dropStyle="combo" dx="16" fmlaLink="$E$3" fmlaRange="$D$5:$D$26" noThreeD="1" val="0"/>
</file>

<file path=xl/ctrlProps/ctrlProp7.xml><?xml version="1.0" encoding="utf-8"?>
<formControlPr xmlns="http://schemas.microsoft.com/office/spreadsheetml/2009/9/main" objectType="Drop" dropLines="11" dropStyle="combo" dx="16" fmlaLink="$H$19" fmlaRange="$G$20:$G$30" noThreeD="1" val="0"/>
</file>

<file path=xl/ctrlProps/ctrlProp70.xml><?xml version="1.0" encoding="utf-8"?>
<formControlPr xmlns="http://schemas.microsoft.com/office/spreadsheetml/2009/9/main" objectType="Drop" dropLines="11" dropStyle="combo" dx="16" fmlaLink="$E$3" fmlaRange="$D$5:$D$26" noThreeD="1" val="0"/>
</file>

<file path=xl/ctrlProps/ctrlProp71.xml><?xml version="1.0" encoding="utf-8"?>
<formControlPr xmlns="http://schemas.microsoft.com/office/spreadsheetml/2009/9/main" objectType="Drop" dropLines="11" dropStyle="combo" dx="16" fmlaLink="$G$3" fmlaRange="$F$5:$F$15" noThreeD="1" val="0"/>
</file>

<file path=xl/ctrlProps/ctrlProp72.xml><?xml version="1.0" encoding="utf-8"?>
<formControlPr xmlns="http://schemas.microsoft.com/office/spreadsheetml/2009/9/main" objectType="Drop" dropLines="11" dropStyle="combo" dx="16" fmlaLink="$I$3" fmlaRange="$H$5:$H$15" noThreeD="1" val="0"/>
</file>

<file path=xl/ctrlProps/ctrlProp73.xml><?xml version="1.0" encoding="utf-8"?>
<formControlPr xmlns="http://schemas.microsoft.com/office/spreadsheetml/2009/9/main" objectType="Drop" dropLines="11" dropStyle="combo" dx="16" fmlaLink="$E$3" fmlaRange="$D$5:$D$15" noThreeD="1" val="0"/>
</file>

<file path=xl/ctrlProps/ctrlProp74.xml><?xml version="1.0" encoding="utf-8"?>
<formControlPr xmlns="http://schemas.microsoft.com/office/spreadsheetml/2009/9/main" objectType="Drop" dropLines="11" dropStyle="combo" dx="16" fmlaLink="$G$3" fmlaRange="$F$5:$F$24" noThreeD="1" val="0"/>
</file>

<file path=xl/ctrlProps/ctrlProp75.xml><?xml version="1.0" encoding="utf-8"?>
<formControlPr xmlns="http://schemas.microsoft.com/office/spreadsheetml/2009/9/main" objectType="Drop" dropLines="11" dropStyle="combo" dx="16" fmlaLink="$E$3" fmlaRange="$D$5:$D$24" noThreeD="1" val="0"/>
</file>

<file path=xl/ctrlProps/ctrlProp76.xml><?xml version="1.0" encoding="utf-8"?>
<formControlPr xmlns="http://schemas.microsoft.com/office/spreadsheetml/2009/9/main" objectType="Drop" dropLines="11" dropStyle="combo" dx="16" fmlaLink="$E$3" fmlaRange="$D$5:$D$24" noThreeD="1" val="0"/>
</file>

<file path=xl/ctrlProps/ctrlProp77.xml><?xml version="1.0" encoding="utf-8"?>
<formControlPr xmlns="http://schemas.microsoft.com/office/spreadsheetml/2009/9/main" objectType="Drop" dropLines="11" dropStyle="combo" dx="16" fmlaLink="$G$3" fmlaRange="$F$5:$F$15" noThreeD="1" val="0"/>
</file>

<file path=xl/ctrlProps/ctrlProp78.xml><?xml version="1.0" encoding="utf-8"?>
<formControlPr xmlns="http://schemas.microsoft.com/office/spreadsheetml/2009/9/main" objectType="Drop" dropLines="11" dropStyle="combo" dx="16" fmlaLink="$I$3" fmlaRange="$H$5:$H$15" noThreeD="1" val="0"/>
</file>

<file path=xl/ctrlProps/ctrlProp79.xml><?xml version="1.0" encoding="utf-8"?>
<formControlPr xmlns="http://schemas.microsoft.com/office/spreadsheetml/2009/9/main" objectType="Drop" dropLines="11" dropStyle="combo" dx="16" fmlaLink="$K$3" fmlaRange="$J$5:$J$15" noThreeD="1" val="0"/>
</file>

<file path=xl/ctrlProps/ctrlProp8.xml><?xml version="1.0" encoding="utf-8"?>
<formControlPr xmlns="http://schemas.microsoft.com/office/spreadsheetml/2009/9/main" objectType="Drop" dropLines="11" dropStyle="combo" dx="16" fmlaLink="$J$19" fmlaRange="$I$20:$I$30" noThreeD="1" val="0"/>
</file>

<file path=xl/ctrlProps/ctrlProp80.xml><?xml version="1.0" encoding="utf-8"?>
<formControlPr xmlns="http://schemas.microsoft.com/office/spreadsheetml/2009/9/main" objectType="Drop" dropLines="11" dropStyle="combo" dx="16" fmlaLink="$M$3" fmlaRange="$L$5:$L$15" noThreeD="1" val="0"/>
</file>

<file path=xl/ctrlProps/ctrlProp81.xml><?xml version="1.0" encoding="utf-8"?>
<formControlPr xmlns="http://schemas.microsoft.com/office/spreadsheetml/2009/9/main" objectType="Drop" dropLines="11" dropStyle="combo" dx="16" fmlaLink="$O$3" fmlaRange="$N$5:$N$15" noThreeD="1" val="0"/>
</file>

<file path=xl/ctrlProps/ctrlProp9.xml><?xml version="1.0" encoding="utf-8"?>
<formControlPr xmlns="http://schemas.microsoft.com/office/spreadsheetml/2009/9/main" objectType="Drop" dropLines="11" dropStyle="combo" dx="16" fmlaLink="$N$19" fmlaRange="$M$20:$M$30" noThreeD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Relationship Id="rId11" Type="http://schemas.openxmlformats.org/officeDocument/2006/relationships/chart" Target="../charts/chart11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5</xdr:row>
      <xdr:rowOff>114301</xdr:rowOff>
    </xdr:from>
    <xdr:to>
      <xdr:col>15</xdr:col>
      <xdr:colOff>190500</xdr:colOff>
      <xdr:row>17</xdr:row>
      <xdr:rowOff>38101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419100</xdr:colOff>
      <xdr:row>17</xdr:row>
      <xdr:rowOff>152399</xdr:rowOff>
    </xdr:from>
    <xdr:to>
      <xdr:col>14</xdr:col>
      <xdr:colOff>352425</xdr:colOff>
      <xdr:row>43</xdr:row>
      <xdr:rowOff>9525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466725</xdr:colOff>
      <xdr:row>44</xdr:row>
      <xdr:rowOff>47625</xdr:rowOff>
    </xdr:from>
    <xdr:to>
      <xdr:col>7</xdr:col>
      <xdr:colOff>238125</xdr:colOff>
      <xdr:row>63</xdr:row>
      <xdr:rowOff>66675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209550</xdr:colOff>
      <xdr:row>44</xdr:row>
      <xdr:rowOff>142875</xdr:rowOff>
    </xdr:from>
    <xdr:to>
      <xdr:col>14</xdr:col>
      <xdr:colOff>266701</xdr:colOff>
      <xdr:row>63</xdr:row>
      <xdr:rowOff>76200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161925</xdr:colOff>
      <xdr:row>63</xdr:row>
      <xdr:rowOff>133350</xdr:rowOff>
    </xdr:from>
    <xdr:to>
      <xdr:col>7</xdr:col>
      <xdr:colOff>466725</xdr:colOff>
      <xdr:row>80</xdr:row>
      <xdr:rowOff>123825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63</xdr:row>
      <xdr:rowOff>85725</xdr:rowOff>
    </xdr:from>
    <xdr:to>
      <xdr:col>15</xdr:col>
      <xdr:colOff>180975</xdr:colOff>
      <xdr:row>80</xdr:row>
      <xdr:rowOff>76200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171450</xdr:colOff>
      <xdr:row>80</xdr:row>
      <xdr:rowOff>114300</xdr:rowOff>
    </xdr:from>
    <xdr:to>
      <xdr:col>7</xdr:col>
      <xdr:colOff>476250</xdr:colOff>
      <xdr:row>97</xdr:row>
      <xdr:rowOff>104775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514350</xdr:colOff>
      <xdr:row>80</xdr:row>
      <xdr:rowOff>76200</xdr:rowOff>
    </xdr:from>
    <xdr:to>
      <xdr:col>15</xdr:col>
      <xdr:colOff>200025</xdr:colOff>
      <xdr:row>97</xdr:row>
      <xdr:rowOff>66675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152400</xdr:colOff>
      <xdr:row>98</xdr:row>
      <xdr:rowOff>9525</xdr:rowOff>
    </xdr:from>
    <xdr:to>
      <xdr:col>7</xdr:col>
      <xdr:colOff>457200</xdr:colOff>
      <xdr:row>115</xdr:row>
      <xdr:rowOff>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542925</xdr:colOff>
      <xdr:row>98</xdr:row>
      <xdr:rowOff>9525</xdr:rowOff>
    </xdr:from>
    <xdr:to>
      <xdr:col>15</xdr:col>
      <xdr:colOff>228600</xdr:colOff>
      <xdr:row>115</xdr:row>
      <xdr:rowOff>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19049</xdr:colOff>
      <xdr:row>2</xdr:row>
      <xdr:rowOff>104776</xdr:rowOff>
    </xdr:from>
    <xdr:to>
      <xdr:col>8</xdr:col>
      <xdr:colOff>266700</xdr:colOff>
      <xdr:row>17</xdr:row>
      <xdr:rowOff>114301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4</xdr:row>
          <xdr:rowOff>25400</xdr:rowOff>
        </xdr:from>
        <xdr:to>
          <xdr:col>2</xdr:col>
          <xdr:colOff>800100</xdr:colOff>
          <xdr:row>4</xdr:row>
          <xdr:rowOff>330200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6</xdr:row>
          <xdr:rowOff>25400</xdr:rowOff>
        </xdr:from>
        <xdr:to>
          <xdr:col>2</xdr:col>
          <xdr:colOff>800100</xdr:colOff>
          <xdr:row>7</xdr:row>
          <xdr:rowOff>114300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8</xdr:row>
          <xdr:rowOff>25400</xdr:rowOff>
        </xdr:from>
        <xdr:to>
          <xdr:col>25</xdr:col>
          <xdr:colOff>50800</xdr:colOff>
          <xdr:row>9</xdr:row>
          <xdr:rowOff>114300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10</xdr:row>
          <xdr:rowOff>25400</xdr:rowOff>
        </xdr:from>
        <xdr:to>
          <xdr:col>2</xdr:col>
          <xdr:colOff>800100</xdr:colOff>
          <xdr:row>11</xdr:row>
          <xdr:rowOff>114300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12</xdr:row>
          <xdr:rowOff>25400</xdr:rowOff>
        </xdr:from>
        <xdr:to>
          <xdr:col>2</xdr:col>
          <xdr:colOff>800100</xdr:colOff>
          <xdr:row>13</xdr:row>
          <xdr:rowOff>114300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14</xdr:row>
          <xdr:rowOff>25400</xdr:rowOff>
        </xdr:from>
        <xdr:to>
          <xdr:col>2</xdr:col>
          <xdr:colOff>800100</xdr:colOff>
          <xdr:row>15</xdr:row>
          <xdr:rowOff>114300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19</xdr:row>
          <xdr:rowOff>25400</xdr:rowOff>
        </xdr:from>
        <xdr:to>
          <xdr:col>2</xdr:col>
          <xdr:colOff>800100</xdr:colOff>
          <xdr:row>20</xdr:row>
          <xdr:rowOff>114300</xdr:rowOff>
        </xdr:to>
        <xdr:sp macro="" textlink="">
          <xdr:nvSpPr>
            <xdr:cNvPr id="3079" name="Drop Down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21</xdr:row>
          <xdr:rowOff>25400</xdr:rowOff>
        </xdr:from>
        <xdr:to>
          <xdr:col>2</xdr:col>
          <xdr:colOff>800100</xdr:colOff>
          <xdr:row>22</xdr:row>
          <xdr:rowOff>114300</xdr:rowOff>
        </xdr:to>
        <xdr:sp macro="" textlink="">
          <xdr:nvSpPr>
            <xdr:cNvPr id="3080" name="Drop Down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25</xdr:row>
          <xdr:rowOff>25400</xdr:rowOff>
        </xdr:from>
        <xdr:to>
          <xdr:col>2</xdr:col>
          <xdr:colOff>800100</xdr:colOff>
          <xdr:row>26</xdr:row>
          <xdr:rowOff>114300</xdr:rowOff>
        </xdr:to>
        <xdr:sp macro="" textlink="">
          <xdr:nvSpPr>
            <xdr:cNvPr id="3082" name="Drop Down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27</xdr:row>
          <xdr:rowOff>25400</xdr:rowOff>
        </xdr:from>
        <xdr:to>
          <xdr:col>2</xdr:col>
          <xdr:colOff>800100</xdr:colOff>
          <xdr:row>27</xdr:row>
          <xdr:rowOff>330200</xdr:rowOff>
        </xdr:to>
        <xdr:sp macro="" textlink="">
          <xdr:nvSpPr>
            <xdr:cNvPr id="3083" name="Drop Down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23</xdr:row>
          <xdr:rowOff>25400</xdr:rowOff>
        </xdr:from>
        <xdr:to>
          <xdr:col>2</xdr:col>
          <xdr:colOff>800100</xdr:colOff>
          <xdr:row>24</xdr:row>
          <xdr:rowOff>114300</xdr:rowOff>
        </xdr:to>
        <xdr:sp macro="" textlink="">
          <xdr:nvSpPr>
            <xdr:cNvPr id="3085" name="Drop Down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32</xdr:row>
          <xdr:rowOff>25400</xdr:rowOff>
        </xdr:from>
        <xdr:to>
          <xdr:col>2</xdr:col>
          <xdr:colOff>800100</xdr:colOff>
          <xdr:row>33</xdr:row>
          <xdr:rowOff>114300</xdr:rowOff>
        </xdr:to>
        <xdr:sp macro="" textlink="">
          <xdr:nvSpPr>
            <xdr:cNvPr id="3086" name="Drop Down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34</xdr:row>
          <xdr:rowOff>25400</xdr:rowOff>
        </xdr:from>
        <xdr:to>
          <xdr:col>2</xdr:col>
          <xdr:colOff>800100</xdr:colOff>
          <xdr:row>35</xdr:row>
          <xdr:rowOff>114300</xdr:rowOff>
        </xdr:to>
        <xdr:sp macro="" textlink="">
          <xdr:nvSpPr>
            <xdr:cNvPr id="3087" name="Drop Down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38</xdr:row>
          <xdr:rowOff>25400</xdr:rowOff>
        </xdr:from>
        <xdr:to>
          <xdr:col>2</xdr:col>
          <xdr:colOff>800100</xdr:colOff>
          <xdr:row>39</xdr:row>
          <xdr:rowOff>114300</xdr:rowOff>
        </xdr:to>
        <xdr:sp macro="" textlink="">
          <xdr:nvSpPr>
            <xdr:cNvPr id="3089" name="Drop Down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40</xdr:row>
          <xdr:rowOff>25400</xdr:rowOff>
        </xdr:from>
        <xdr:to>
          <xdr:col>2</xdr:col>
          <xdr:colOff>800100</xdr:colOff>
          <xdr:row>41</xdr:row>
          <xdr:rowOff>114300</xdr:rowOff>
        </xdr:to>
        <xdr:sp macro="" textlink="">
          <xdr:nvSpPr>
            <xdr:cNvPr id="3090" name="Drop Down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42</xdr:row>
          <xdr:rowOff>25400</xdr:rowOff>
        </xdr:from>
        <xdr:to>
          <xdr:col>2</xdr:col>
          <xdr:colOff>800100</xdr:colOff>
          <xdr:row>43</xdr:row>
          <xdr:rowOff>114300</xdr:rowOff>
        </xdr:to>
        <xdr:sp macro="" textlink="">
          <xdr:nvSpPr>
            <xdr:cNvPr id="3091" name="Drop Down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44</xdr:row>
          <xdr:rowOff>25400</xdr:rowOff>
        </xdr:from>
        <xdr:to>
          <xdr:col>2</xdr:col>
          <xdr:colOff>800100</xdr:colOff>
          <xdr:row>45</xdr:row>
          <xdr:rowOff>114300</xdr:rowOff>
        </xdr:to>
        <xdr:sp macro="" textlink="">
          <xdr:nvSpPr>
            <xdr:cNvPr id="3092" name="Drop Down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46</xdr:row>
          <xdr:rowOff>25400</xdr:rowOff>
        </xdr:from>
        <xdr:to>
          <xdr:col>2</xdr:col>
          <xdr:colOff>800100</xdr:colOff>
          <xdr:row>47</xdr:row>
          <xdr:rowOff>114300</xdr:rowOff>
        </xdr:to>
        <xdr:sp macro="" textlink="">
          <xdr:nvSpPr>
            <xdr:cNvPr id="3093" name="Drop Down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48</xdr:row>
          <xdr:rowOff>25400</xdr:rowOff>
        </xdr:from>
        <xdr:to>
          <xdr:col>2</xdr:col>
          <xdr:colOff>800100</xdr:colOff>
          <xdr:row>49</xdr:row>
          <xdr:rowOff>114300</xdr:rowOff>
        </xdr:to>
        <xdr:sp macro="" textlink="">
          <xdr:nvSpPr>
            <xdr:cNvPr id="3094" name="Drop Down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36</xdr:row>
          <xdr:rowOff>25400</xdr:rowOff>
        </xdr:from>
        <xdr:to>
          <xdr:col>2</xdr:col>
          <xdr:colOff>800100</xdr:colOff>
          <xdr:row>37</xdr:row>
          <xdr:rowOff>114300</xdr:rowOff>
        </xdr:to>
        <xdr:sp macro="" textlink="">
          <xdr:nvSpPr>
            <xdr:cNvPr id="3095" name="Drop Down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54</xdr:row>
          <xdr:rowOff>25400</xdr:rowOff>
        </xdr:from>
        <xdr:to>
          <xdr:col>2</xdr:col>
          <xdr:colOff>800100</xdr:colOff>
          <xdr:row>55</xdr:row>
          <xdr:rowOff>114300</xdr:rowOff>
        </xdr:to>
        <xdr:sp macro="" textlink="">
          <xdr:nvSpPr>
            <xdr:cNvPr id="3101" name="Drop Down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56</xdr:row>
          <xdr:rowOff>25400</xdr:rowOff>
        </xdr:from>
        <xdr:to>
          <xdr:col>2</xdr:col>
          <xdr:colOff>800100</xdr:colOff>
          <xdr:row>57</xdr:row>
          <xdr:rowOff>114300</xdr:rowOff>
        </xdr:to>
        <xdr:sp macro="" textlink="">
          <xdr:nvSpPr>
            <xdr:cNvPr id="3102" name="Drop Down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60</xdr:row>
          <xdr:rowOff>25400</xdr:rowOff>
        </xdr:from>
        <xdr:to>
          <xdr:col>2</xdr:col>
          <xdr:colOff>800100</xdr:colOff>
          <xdr:row>60</xdr:row>
          <xdr:rowOff>330200</xdr:rowOff>
        </xdr:to>
        <xdr:sp macro="" textlink="">
          <xdr:nvSpPr>
            <xdr:cNvPr id="3103" name="Drop Down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58</xdr:row>
          <xdr:rowOff>25400</xdr:rowOff>
        </xdr:from>
        <xdr:to>
          <xdr:col>2</xdr:col>
          <xdr:colOff>800100</xdr:colOff>
          <xdr:row>59</xdr:row>
          <xdr:rowOff>114300</xdr:rowOff>
        </xdr:to>
        <xdr:sp macro="" textlink="">
          <xdr:nvSpPr>
            <xdr:cNvPr id="3107" name="Drop Down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1193800</xdr:colOff>
          <xdr:row>2</xdr:row>
          <xdr:rowOff>12700</xdr:rowOff>
        </xdr:from>
        <xdr:to>
          <xdr:col>5</xdr:col>
          <xdr:colOff>266700</xdr:colOff>
          <xdr:row>2</xdr:row>
          <xdr:rowOff>292100</xdr:rowOff>
        </xdr:to>
        <xdr:sp macro="" textlink="">
          <xdr:nvSpPr>
            <xdr:cNvPr id="6158" name="Drop Down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1193800</xdr:colOff>
          <xdr:row>3</xdr:row>
          <xdr:rowOff>12700</xdr:rowOff>
        </xdr:from>
        <xdr:to>
          <xdr:col>5</xdr:col>
          <xdr:colOff>266700</xdr:colOff>
          <xdr:row>3</xdr:row>
          <xdr:rowOff>292100</xdr:rowOff>
        </xdr:to>
        <xdr:sp macro="" textlink="">
          <xdr:nvSpPr>
            <xdr:cNvPr id="6159" name="Drop Down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1193800</xdr:colOff>
          <xdr:row>4</xdr:row>
          <xdr:rowOff>25400</xdr:rowOff>
        </xdr:from>
        <xdr:to>
          <xdr:col>5</xdr:col>
          <xdr:colOff>266700</xdr:colOff>
          <xdr:row>4</xdr:row>
          <xdr:rowOff>304800</xdr:rowOff>
        </xdr:to>
        <xdr:sp macro="" textlink="">
          <xdr:nvSpPr>
            <xdr:cNvPr id="6160" name="Drop Down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1193800</xdr:colOff>
          <xdr:row>5</xdr:row>
          <xdr:rowOff>25400</xdr:rowOff>
        </xdr:from>
        <xdr:to>
          <xdr:col>5</xdr:col>
          <xdr:colOff>266700</xdr:colOff>
          <xdr:row>5</xdr:row>
          <xdr:rowOff>304800</xdr:rowOff>
        </xdr:to>
        <xdr:sp macro="" textlink="">
          <xdr:nvSpPr>
            <xdr:cNvPr id="6161" name="Drop Down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1193800</xdr:colOff>
          <xdr:row>6</xdr:row>
          <xdr:rowOff>25400</xdr:rowOff>
        </xdr:from>
        <xdr:to>
          <xdr:col>5</xdr:col>
          <xdr:colOff>266700</xdr:colOff>
          <xdr:row>6</xdr:row>
          <xdr:rowOff>304800</xdr:rowOff>
        </xdr:to>
        <xdr:sp macro="" textlink="">
          <xdr:nvSpPr>
            <xdr:cNvPr id="6162" name="Drop Down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1193800</xdr:colOff>
          <xdr:row>7</xdr:row>
          <xdr:rowOff>50800</xdr:rowOff>
        </xdr:from>
        <xdr:to>
          <xdr:col>5</xdr:col>
          <xdr:colOff>266700</xdr:colOff>
          <xdr:row>8</xdr:row>
          <xdr:rowOff>0</xdr:rowOff>
        </xdr:to>
        <xdr:sp macro="" textlink="">
          <xdr:nvSpPr>
            <xdr:cNvPr id="6163" name="Drop Down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635000</xdr:colOff>
          <xdr:row>6</xdr:row>
          <xdr:rowOff>25400</xdr:rowOff>
        </xdr:from>
        <xdr:to>
          <xdr:col>11</xdr:col>
          <xdr:colOff>12700</xdr:colOff>
          <xdr:row>6</xdr:row>
          <xdr:rowOff>304800</xdr:rowOff>
        </xdr:to>
        <xdr:sp macro="" textlink="">
          <xdr:nvSpPr>
            <xdr:cNvPr id="6164" name="Drop Down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622300</xdr:colOff>
          <xdr:row>2</xdr:row>
          <xdr:rowOff>25400</xdr:rowOff>
        </xdr:from>
        <xdr:to>
          <xdr:col>11</xdr:col>
          <xdr:colOff>0</xdr:colOff>
          <xdr:row>2</xdr:row>
          <xdr:rowOff>304800</xdr:rowOff>
        </xdr:to>
        <xdr:sp macro="" textlink="">
          <xdr:nvSpPr>
            <xdr:cNvPr id="6166" name="Drop Down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622300</xdr:colOff>
          <xdr:row>3</xdr:row>
          <xdr:rowOff>25400</xdr:rowOff>
        </xdr:from>
        <xdr:to>
          <xdr:col>11</xdr:col>
          <xdr:colOff>0</xdr:colOff>
          <xdr:row>3</xdr:row>
          <xdr:rowOff>304800</xdr:rowOff>
        </xdr:to>
        <xdr:sp macro="" textlink="">
          <xdr:nvSpPr>
            <xdr:cNvPr id="6167" name="Drop Down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635000</xdr:colOff>
          <xdr:row>4</xdr:row>
          <xdr:rowOff>12700</xdr:rowOff>
        </xdr:from>
        <xdr:to>
          <xdr:col>11</xdr:col>
          <xdr:colOff>12700</xdr:colOff>
          <xdr:row>4</xdr:row>
          <xdr:rowOff>292100</xdr:rowOff>
        </xdr:to>
        <xdr:sp macro="" textlink="">
          <xdr:nvSpPr>
            <xdr:cNvPr id="6168" name="Drop Down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635000</xdr:colOff>
          <xdr:row>5</xdr:row>
          <xdr:rowOff>38100</xdr:rowOff>
        </xdr:from>
        <xdr:to>
          <xdr:col>11</xdr:col>
          <xdr:colOff>12700</xdr:colOff>
          <xdr:row>5</xdr:row>
          <xdr:rowOff>317500</xdr:rowOff>
        </xdr:to>
        <xdr:sp macro="" textlink="">
          <xdr:nvSpPr>
            <xdr:cNvPr id="6169" name="Drop Down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63500</xdr:rowOff>
        </xdr:from>
        <xdr:to>
          <xdr:col>10</xdr:col>
          <xdr:colOff>711200</xdr:colOff>
          <xdr:row>8</xdr:row>
          <xdr:rowOff>38100</xdr:rowOff>
        </xdr:to>
        <xdr:sp macro="" textlink="">
          <xdr:nvSpPr>
            <xdr:cNvPr id="6171" name="Drop Down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4</xdr:row>
          <xdr:rowOff>25400</xdr:rowOff>
        </xdr:from>
        <xdr:to>
          <xdr:col>1</xdr:col>
          <xdr:colOff>8737600</xdr:colOff>
          <xdr:row>4</xdr:row>
          <xdr:rowOff>292100</xdr:rowOff>
        </xdr:to>
        <xdr:sp macro="" textlink="">
          <xdr:nvSpPr>
            <xdr:cNvPr id="8194" name="Drop Dow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9</xdr:row>
          <xdr:rowOff>25400</xdr:rowOff>
        </xdr:from>
        <xdr:to>
          <xdr:col>1</xdr:col>
          <xdr:colOff>8737600</xdr:colOff>
          <xdr:row>9</xdr:row>
          <xdr:rowOff>292100</xdr:rowOff>
        </xdr:to>
        <xdr:sp macro="" textlink="">
          <xdr:nvSpPr>
            <xdr:cNvPr id="8195" name="Drop Down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9</xdr:row>
          <xdr:rowOff>25400</xdr:rowOff>
        </xdr:from>
        <xdr:to>
          <xdr:col>1</xdr:col>
          <xdr:colOff>8737600</xdr:colOff>
          <xdr:row>9</xdr:row>
          <xdr:rowOff>292100</xdr:rowOff>
        </xdr:to>
        <xdr:sp macro="" textlink="">
          <xdr:nvSpPr>
            <xdr:cNvPr id="8196" name="Drop Down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9</xdr:row>
          <xdr:rowOff>25400</xdr:rowOff>
        </xdr:from>
        <xdr:to>
          <xdr:col>1</xdr:col>
          <xdr:colOff>8737600</xdr:colOff>
          <xdr:row>9</xdr:row>
          <xdr:rowOff>292100</xdr:rowOff>
        </xdr:to>
        <xdr:sp macro="" textlink="">
          <xdr:nvSpPr>
            <xdr:cNvPr id="8197" name="Drop Down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9</xdr:row>
          <xdr:rowOff>25400</xdr:rowOff>
        </xdr:from>
        <xdr:to>
          <xdr:col>1</xdr:col>
          <xdr:colOff>8737600</xdr:colOff>
          <xdr:row>9</xdr:row>
          <xdr:rowOff>292100</xdr:rowOff>
        </xdr:to>
        <xdr:sp macro="" textlink="">
          <xdr:nvSpPr>
            <xdr:cNvPr id="8198" name="Drop Down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15</xdr:row>
          <xdr:rowOff>25400</xdr:rowOff>
        </xdr:from>
        <xdr:to>
          <xdr:col>1</xdr:col>
          <xdr:colOff>8737600</xdr:colOff>
          <xdr:row>15</xdr:row>
          <xdr:rowOff>292100</xdr:rowOff>
        </xdr:to>
        <xdr:sp macro="" textlink="">
          <xdr:nvSpPr>
            <xdr:cNvPr id="8199" name="Drop Down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20</xdr:row>
          <xdr:rowOff>25400</xdr:rowOff>
        </xdr:from>
        <xdr:to>
          <xdr:col>1</xdr:col>
          <xdr:colOff>8737600</xdr:colOff>
          <xdr:row>20</xdr:row>
          <xdr:rowOff>292100</xdr:rowOff>
        </xdr:to>
        <xdr:sp macro="" textlink="">
          <xdr:nvSpPr>
            <xdr:cNvPr id="8200" name="Drop Down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25</xdr:row>
          <xdr:rowOff>25400</xdr:rowOff>
        </xdr:from>
        <xdr:to>
          <xdr:col>1</xdr:col>
          <xdr:colOff>8737600</xdr:colOff>
          <xdr:row>25</xdr:row>
          <xdr:rowOff>292100</xdr:rowOff>
        </xdr:to>
        <xdr:sp macro="" textlink="">
          <xdr:nvSpPr>
            <xdr:cNvPr id="8201" name="Drop Down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30</xdr:row>
          <xdr:rowOff>25400</xdr:rowOff>
        </xdr:from>
        <xdr:to>
          <xdr:col>1</xdr:col>
          <xdr:colOff>8737600</xdr:colOff>
          <xdr:row>30</xdr:row>
          <xdr:rowOff>292100</xdr:rowOff>
        </xdr:to>
        <xdr:sp macro="" textlink="">
          <xdr:nvSpPr>
            <xdr:cNvPr id="8202" name="Drop Down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38</xdr:row>
          <xdr:rowOff>25400</xdr:rowOff>
        </xdr:from>
        <xdr:to>
          <xdr:col>1</xdr:col>
          <xdr:colOff>8737600</xdr:colOff>
          <xdr:row>38</xdr:row>
          <xdr:rowOff>292100</xdr:rowOff>
        </xdr:to>
        <xdr:sp macro="" textlink="">
          <xdr:nvSpPr>
            <xdr:cNvPr id="8203" name="Drop Down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47</xdr:row>
          <xdr:rowOff>25400</xdr:rowOff>
        </xdr:from>
        <xdr:to>
          <xdr:col>1</xdr:col>
          <xdr:colOff>8737600</xdr:colOff>
          <xdr:row>47</xdr:row>
          <xdr:rowOff>292100</xdr:rowOff>
        </xdr:to>
        <xdr:sp macro="" textlink="">
          <xdr:nvSpPr>
            <xdr:cNvPr id="8204" name="Drop Down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54</xdr:row>
          <xdr:rowOff>25400</xdr:rowOff>
        </xdr:from>
        <xdr:to>
          <xdr:col>1</xdr:col>
          <xdr:colOff>8737600</xdr:colOff>
          <xdr:row>54</xdr:row>
          <xdr:rowOff>292100</xdr:rowOff>
        </xdr:to>
        <xdr:sp macro="" textlink="">
          <xdr:nvSpPr>
            <xdr:cNvPr id="8205" name="Drop Down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59</xdr:row>
          <xdr:rowOff>25400</xdr:rowOff>
        </xdr:from>
        <xdr:to>
          <xdr:col>1</xdr:col>
          <xdr:colOff>8737600</xdr:colOff>
          <xdr:row>59</xdr:row>
          <xdr:rowOff>292100</xdr:rowOff>
        </xdr:to>
        <xdr:sp macro="" textlink="">
          <xdr:nvSpPr>
            <xdr:cNvPr id="8206" name="Drop Down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65</xdr:row>
          <xdr:rowOff>25400</xdr:rowOff>
        </xdr:from>
        <xdr:to>
          <xdr:col>1</xdr:col>
          <xdr:colOff>8737600</xdr:colOff>
          <xdr:row>65</xdr:row>
          <xdr:rowOff>292100</xdr:rowOff>
        </xdr:to>
        <xdr:sp macro="" textlink="">
          <xdr:nvSpPr>
            <xdr:cNvPr id="8207" name="Drop Down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4</xdr:row>
          <xdr:rowOff>25400</xdr:rowOff>
        </xdr:from>
        <xdr:to>
          <xdr:col>1</xdr:col>
          <xdr:colOff>8737600</xdr:colOff>
          <xdr:row>4</xdr:row>
          <xdr:rowOff>292100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16</xdr:row>
          <xdr:rowOff>25400</xdr:rowOff>
        </xdr:from>
        <xdr:to>
          <xdr:col>1</xdr:col>
          <xdr:colOff>8737600</xdr:colOff>
          <xdr:row>16</xdr:row>
          <xdr:rowOff>292100</xdr:rowOff>
        </xdr:to>
        <xdr:sp macro="" textlink="">
          <xdr:nvSpPr>
            <xdr:cNvPr id="10242" name="Drop Dow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16</xdr:row>
          <xdr:rowOff>25400</xdr:rowOff>
        </xdr:from>
        <xdr:to>
          <xdr:col>1</xdr:col>
          <xdr:colOff>8737600</xdr:colOff>
          <xdr:row>16</xdr:row>
          <xdr:rowOff>292100</xdr:rowOff>
        </xdr:to>
        <xdr:sp macro="" textlink="">
          <xdr:nvSpPr>
            <xdr:cNvPr id="10243" name="Drop Dow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16</xdr:row>
          <xdr:rowOff>25400</xdr:rowOff>
        </xdr:from>
        <xdr:to>
          <xdr:col>1</xdr:col>
          <xdr:colOff>8737600</xdr:colOff>
          <xdr:row>16</xdr:row>
          <xdr:rowOff>292100</xdr:rowOff>
        </xdr:to>
        <xdr:sp macro="" textlink="">
          <xdr:nvSpPr>
            <xdr:cNvPr id="10244" name="Drop Down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16</xdr:row>
          <xdr:rowOff>25400</xdr:rowOff>
        </xdr:from>
        <xdr:to>
          <xdr:col>1</xdr:col>
          <xdr:colOff>8737600</xdr:colOff>
          <xdr:row>16</xdr:row>
          <xdr:rowOff>292100</xdr:rowOff>
        </xdr:to>
        <xdr:sp macro="" textlink="">
          <xdr:nvSpPr>
            <xdr:cNvPr id="10245" name="Drop Down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25</xdr:row>
          <xdr:rowOff>25400</xdr:rowOff>
        </xdr:from>
        <xdr:to>
          <xdr:col>1</xdr:col>
          <xdr:colOff>8737600</xdr:colOff>
          <xdr:row>25</xdr:row>
          <xdr:rowOff>292100</xdr:rowOff>
        </xdr:to>
        <xdr:sp macro="" textlink="">
          <xdr:nvSpPr>
            <xdr:cNvPr id="10246" name="Drop Down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43</xdr:row>
          <xdr:rowOff>25400</xdr:rowOff>
        </xdr:from>
        <xdr:to>
          <xdr:col>1</xdr:col>
          <xdr:colOff>8737600</xdr:colOff>
          <xdr:row>43</xdr:row>
          <xdr:rowOff>292100</xdr:rowOff>
        </xdr:to>
        <xdr:sp macro="" textlink="">
          <xdr:nvSpPr>
            <xdr:cNvPr id="10247" name="Drop Down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66</xdr:row>
          <xdr:rowOff>25400</xdr:rowOff>
        </xdr:from>
        <xdr:to>
          <xdr:col>1</xdr:col>
          <xdr:colOff>8737600</xdr:colOff>
          <xdr:row>66</xdr:row>
          <xdr:rowOff>292100</xdr:rowOff>
        </xdr:to>
        <xdr:sp macro="" textlink="">
          <xdr:nvSpPr>
            <xdr:cNvPr id="10248" name="Drop Down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4</xdr:row>
          <xdr:rowOff>25400</xdr:rowOff>
        </xdr:from>
        <xdr:to>
          <xdr:col>1</xdr:col>
          <xdr:colOff>8737600</xdr:colOff>
          <xdr:row>4</xdr:row>
          <xdr:rowOff>292100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19</xdr:row>
          <xdr:rowOff>25400</xdr:rowOff>
        </xdr:from>
        <xdr:to>
          <xdr:col>1</xdr:col>
          <xdr:colOff>8737600</xdr:colOff>
          <xdr:row>19</xdr:row>
          <xdr:rowOff>292100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19</xdr:row>
          <xdr:rowOff>25400</xdr:rowOff>
        </xdr:from>
        <xdr:to>
          <xdr:col>1</xdr:col>
          <xdr:colOff>8737600</xdr:colOff>
          <xdr:row>19</xdr:row>
          <xdr:rowOff>292100</xdr:rowOff>
        </xdr:to>
        <xdr:sp macro="" textlink="">
          <xdr:nvSpPr>
            <xdr:cNvPr id="13315" name="Drop Down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19</xdr:row>
          <xdr:rowOff>25400</xdr:rowOff>
        </xdr:from>
        <xdr:to>
          <xdr:col>1</xdr:col>
          <xdr:colOff>8737600</xdr:colOff>
          <xdr:row>19</xdr:row>
          <xdr:rowOff>292100</xdr:rowOff>
        </xdr:to>
        <xdr:sp macro="" textlink="">
          <xdr:nvSpPr>
            <xdr:cNvPr id="13316" name="Drop Down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19</xdr:row>
          <xdr:rowOff>25400</xdr:rowOff>
        </xdr:from>
        <xdr:to>
          <xdr:col>1</xdr:col>
          <xdr:colOff>8737600</xdr:colOff>
          <xdr:row>19</xdr:row>
          <xdr:rowOff>292100</xdr:rowOff>
        </xdr:to>
        <xdr:sp macro="" textlink="">
          <xdr:nvSpPr>
            <xdr:cNvPr id="13317" name="Drop Down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38</xdr:row>
          <xdr:rowOff>25400</xdr:rowOff>
        </xdr:from>
        <xdr:to>
          <xdr:col>1</xdr:col>
          <xdr:colOff>8737600</xdr:colOff>
          <xdr:row>38</xdr:row>
          <xdr:rowOff>292100</xdr:rowOff>
        </xdr:to>
        <xdr:sp macro="" textlink="">
          <xdr:nvSpPr>
            <xdr:cNvPr id="13318" name="Drop Down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49</xdr:row>
          <xdr:rowOff>25400</xdr:rowOff>
        </xdr:from>
        <xdr:to>
          <xdr:col>1</xdr:col>
          <xdr:colOff>8737600</xdr:colOff>
          <xdr:row>49</xdr:row>
          <xdr:rowOff>292100</xdr:rowOff>
        </xdr:to>
        <xdr:sp macro="" textlink="">
          <xdr:nvSpPr>
            <xdr:cNvPr id="13319" name="Drop Down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60</xdr:row>
          <xdr:rowOff>25400</xdr:rowOff>
        </xdr:from>
        <xdr:to>
          <xdr:col>1</xdr:col>
          <xdr:colOff>8737600</xdr:colOff>
          <xdr:row>60</xdr:row>
          <xdr:rowOff>292100</xdr:rowOff>
        </xdr:to>
        <xdr:sp macro="" textlink="">
          <xdr:nvSpPr>
            <xdr:cNvPr id="13320" name="Drop Down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4</xdr:row>
          <xdr:rowOff>25400</xdr:rowOff>
        </xdr:from>
        <xdr:to>
          <xdr:col>1</xdr:col>
          <xdr:colOff>8737600</xdr:colOff>
          <xdr:row>4</xdr:row>
          <xdr:rowOff>292100</xdr:rowOff>
        </xdr:to>
        <xdr:sp macro="" textlink="">
          <xdr:nvSpPr>
            <xdr:cNvPr id="15361" name="Drop Down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11</xdr:row>
          <xdr:rowOff>25400</xdr:rowOff>
        </xdr:from>
        <xdr:to>
          <xdr:col>1</xdr:col>
          <xdr:colOff>8737600</xdr:colOff>
          <xdr:row>11</xdr:row>
          <xdr:rowOff>292100</xdr:rowOff>
        </xdr:to>
        <xdr:sp macro="" textlink="">
          <xdr:nvSpPr>
            <xdr:cNvPr id="15362" name="Drop Down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11</xdr:row>
          <xdr:rowOff>25400</xdr:rowOff>
        </xdr:from>
        <xdr:to>
          <xdr:col>1</xdr:col>
          <xdr:colOff>8737600</xdr:colOff>
          <xdr:row>11</xdr:row>
          <xdr:rowOff>292100</xdr:rowOff>
        </xdr:to>
        <xdr:sp macro="" textlink="">
          <xdr:nvSpPr>
            <xdr:cNvPr id="15363" name="Drop Down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11</xdr:row>
          <xdr:rowOff>25400</xdr:rowOff>
        </xdr:from>
        <xdr:to>
          <xdr:col>1</xdr:col>
          <xdr:colOff>8737600</xdr:colOff>
          <xdr:row>11</xdr:row>
          <xdr:rowOff>292100</xdr:rowOff>
        </xdr:to>
        <xdr:sp macro="" textlink="">
          <xdr:nvSpPr>
            <xdr:cNvPr id="15364" name="Drop Down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11</xdr:row>
          <xdr:rowOff>25400</xdr:rowOff>
        </xdr:from>
        <xdr:to>
          <xdr:col>1</xdr:col>
          <xdr:colOff>8737600</xdr:colOff>
          <xdr:row>11</xdr:row>
          <xdr:rowOff>292100</xdr:rowOff>
        </xdr:to>
        <xdr:sp macro="" textlink="">
          <xdr:nvSpPr>
            <xdr:cNvPr id="15365" name="Drop Down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19</xdr:row>
          <xdr:rowOff>25400</xdr:rowOff>
        </xdr:from>
        <xdr:to>
          <xdr:col>1</xdr:col>
          <xdr:colOff>8737600</xdr:colOff>
          <xdr:row>19</xdr:row>
          <xdr:rowOff>292100</xdr:rowOff>
        </xdr:to>
        <xdr:sp macro="" textlink="">
          <xdr:nvSpPr>
            <xdr:cNvPr id="15366" name="Drop Down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4</xdr:row>
          <xdr:rowOff>25400</xdr:rowOff>
        </xdr:from>
        <xdr:to>
          <xdr:col>1</xdr:col>
          <xdr:colOff>8737600</xdr:colOff>
          <xdr:row>4</xdr:row>
          <xdr:rowOff>292100</xdr:rowOff>
        </xdr:to>
        <xdr:sp macro="" textlink="">
          <xdr:nvSpPr>
            <xdr:cNvPr id="17409" name="Drop Down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17</xdr:row>
          <xdr:rowOff>25400</xdr:rowOff>
        </xdr:from>
        <xdr:to>
          <xdr:col>1</xdr:col>
          <xdr:colOff>8737600</xdr:colOff>
          <xdr:row>17</xdr:row>
          <xdr:rowOff>292100</xdr:rowOff>
        </xdr:to>
        <xdr:sp macro="" textlink="">
          <xdr:nvSpPr>
            <xdr:cNvPr id="17410" name="Drop Down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17</xdr:row>
          <xdr:rowOff>25400</xdr:rowOff>
        </xdr:from>
        <xdr:to>
          <xdr:col>1</xdr:col>
          <xdr:colOff>8737600</xdr:colOff>
          <xdr:row>17</xdr:row>
          <xdr:rowOff>292100</xdr:rowOff>
        </xdr:to>
        <xdr:sp macro="" textlink="">
          <xdr:nvSpPr>
            <xdr:cNvPr id="17411" name="Drop Down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17</xdr:row>
          <xdr:rowOff>25400</xdr:rowOff>
        </xdr:from>
        <xdr:to>
          <xdr:col>1</xdr:col>
          <xdr:colOff>8737600</xdr:colOff>
          <xdr:row>17</xdr:row>
          <xdr:rowOff>292100</xdr:rowOff>
        </xdr:to>
        <xdr:sp macro="" textlink="">
          <xdr:nvSpPr>
            <xdr:cNvPr id="17412" name="Drop Down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17</xdr:row>
          <xdr:rowOff>25400</xdr:rowOff>
        </xdr:from>
        <xdr:to>
          <xdr:col>1</xdr:col>
          <xdr:colOff>8737600</xdr:colOff>
          <xdr:row>17</xdr:row>
          <xdr:rowOff>292100</xdr:rowOff>
        </xdr:to>
        <xdr:sp macro="" textlink="">
          <xdr:nvSpPr>
            <xdr:cNvPr id="17413" name="Drop Down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27</xdr:row>
          <xdr:rowOff>25400</xdr:rowOff>
        </xdr:from>
        <xdr:to>
          <xdr:col>1</xdr:col>
          <xdr:colOff>8737600</xdr:colOff>
          <xdr:row>27</xdr:row>
          <xdr:rowOff>292100</xdr:rowOff>
        </xdr:to>
        <xdr:sp macro="" textlink="">
          <xdr:nvSpPr>
            <xdr:cNvPr id="17414" name="Drop Down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32</xdr:row>
          <xdr:rowOff>25400</xdr:rowOff>
        </xdr:from>
        <xdr:to>
          <xdr:col>1</xdr:col>
          <xdr:colOff>8737600</xdr:colOff>
          <xdr:row>32</xdr:row>
          <xdr:rowOff>292100</xdr:rowOff>
        </xdr:to>
        <xdr:sp macro="" textlink="">
          <xdr:nvSpPr>
            <xdr:cNvPr id="17415" name="Drop Down 7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39</xdr:row>
          <xdr:rowOff>25400</xdr:rowOff>
        </xdr:from>
        <xdr:to>
          <xdr:col>1</xdr:col>
          <xdr:colOff>8737600</xdr:colOff>
          <xdr:row>39</xdr:row>
          <xdr:rowOff>292100</xdr:rowOff>
        </xdr:to>
        <xdr:sp macro="" textlink="">
          <xdr:nvSpPr>
            <xdr:cNvPr id="17416" name="Drop Down 8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8077200</xdr:colOff>
          <xdr:row>60</xdr:row>
          <xdr:rowOff>25400</xdr:rowOff>
        </xdr:from>
        <xdr:to>
          <xdr:col>1</xdr:col>
          <xdr:colOff>8737600</xdr:colOff>
          <xdr:row>60</xdr:row>
          <xdr:rowOff>292100</xdr:rowOff>
        </xdr:to>
        <xdr:sp macro="" textlink="">
          <xdr:nvSpPr>
            <xdr:cNvPr id="17418" name="Drop Down 10" hidden="1">
              <a:extLst>
                <a:ext uri="{63B3BB69-23CF-44E3-9099-C40C66FF867C}">
                  <a14:compatExt spid="_x0000_s17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ertuliaconscienciologia.org/index2.php?option=com_docman&amp;task=doc_view&amp;gid=1144&amp;Itemid=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20" Type="http://schemas.openxmlformats.org/officeDocument/2006/relationships/ctrlProp" Target="../ctrlProps/ctrlProp18.xml"/><Relationship Id="rId21" Type="http://schemas.openxmlformats.org/officeDocument/2006/relationships/ctrlProp" Target="../ctrlProps/ctrlProp19.xml"/><Relationship Id="rId22" Type="http://schemas.openxmlformats.org/officeDocument/2006/relationships/ctrlProp" Target="../ctrlProps/ctrlProp20.xml"/><Relationship Id="rId23" Type="http://schemas.openxmlformats.org/officeDocument/2006/relationships/ctrlProp" Target="../ctrlProps/ctrlProp21.xml"/><Relationship Id="rId24" Type="http://schemas.openxmlformats.org/officeDocument/2006/relationships/ctrlProp" Target="../ctrlProps/ctrlProp22.xml"/><Relationship Id="rId25" Type="http://schemas.openxmlformats.org/officeDocument/2006/relationships/ctrlProp" Target="../ctrlProps/ctrlProp23.xml"/><Relationship Id="rId26" Type="http://schemas.openxmlformats.org/officeDocument/2006/relationships/ctrlProp" Target="../ctrlProps/ctrlProp24.xml"/><Relationship Id="rId27" Type="http://schemas.openxmlformats.org/officeDocument/2006/relationships/comments" Target="../comments1.xml"/><Relationship Id="rId10" Type="http://schemas.openxmlformats.org/officeDocument/2006/relationships/ctrlProp" Target="../ctrlProps/ctrlProp8.xml"/><Relationship Id="rId11" Type="http://schemas.openxmlformats.org/officeDocument/2006/relationships/ctrlProp" Target="../ctrlProps/ctrlProp9.xml"/><Relationship Id="rId12" Type="http://schemas.openxmlformats.org/officeDocument/2006/relationships/ctrlProp" Target="../ctrlProps/ctrlProp10.xml"/><Relationship Id="rId13" Type="http://schemas.openxmlformats.org/officeDocument/2006/relationships/ctrlProp" Target="../ctrlProps/ctrlProp11.xml"/><Relationship Id="rId14" Type="http://schemas.openxmlformats.org/officeDocument/2006/relationships/ctrlProp" Target="../ctrlProps/ctrlProp12.xml"/><Relationship Id="rId15" Type="http://schemas.openxmlformats.org/officeDocument/2006/relationships/ctrlProp" Target="../ctrlProps/ctrlProp13.xml"/><Relationship Id="rId16" Type="http://schemas.openxmlformats.org/officeDocument/2006/relationships/ctrlProp" Target="../ctrlProps/ctrlProp14.xml"/><Relationship Id="rId17" Type="http://schemas.openxmlformats.org/officeDocument/2006/relationships/ctrlProp" Target="../ctrlProps/ctrlProp15.xml"/><Relationship Id="rId18" Type="http://schemas.openxmlformats.org/officeDocument/2006/relationships/ctrlProp" Target="../ctrlProps/ctrlProp16.xml"/><Relationship Id="rId19" Type="http://schemas.openxmlformats.org/officeDocument/2006/relationships/ctrlProp" Target="../ctrlProps/ctrlProp17.xml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11" Type="http://schemas.openxmlformats.org/officeDocument/2006/relationships/ctrlProp" Target="../ctrlProps/ctrlProp33.xml"/><Relationship Id="rId12" Type="http://schemas.openxmlformats.org/officeDocument/2006/relationships/ctrlProp" Target="../ctrlProps/ctrlProp34.xml"/><Relationship Id="rId13" Type="http://schemas.openxmlformats.org/officeDocument/2006/relationships/ctrlProp" Target="../ctrlProps/ctrlProp35.xml"/><Relationship Id="rId14" Type="http://schemas.openxmlformats.org/officeDocument/2006/relationships/ctrlProp" Target="../ctrlProps/ctrlProp36.xml"/><Relationship Id="rId15" Type="http://schemas.openxmlformats.org/officeDocument/2006/relationships/comments" Target="../comments2.xml"/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trlProp" Target="../ctrlProps/ctrlProp25.xml"/><Relationship Id="rId4" Type="http://schemas.openxmlformats.org/officeDocument/2006/relationships/ctrlProp" Target="../ctrlProps/ctrlProp26.xml"/><Relationship Id="rId5" Type="http://schemas.openxmlformats.org/officeDocument/2006/relationships/ctrlProp" Target="../ctrlProps/ctrlProp27.xml"/><Relationship Id="rId6" Type="http://schemas.openxmlformats.org/officeDocument/2006/relationships/ctrlProp" Target="../ctrlProps/ctrlProp28.xml"/><Relationship Id="rId7" Type="http://schemas.openxmlformats.org/officeDocument/2006/relationships/ctrlProp" Target="../ctrlProps/ctrlProp29.xml"/><Relationship Id="rId8" Type="http://schemas.openxmlformats.org/officeDocument/2006/relationships/ctrlProp" Target="../ctrlProps/ctrlProp30.xml"/><Relationship Id="rId9" Type="http://schemas.openxmlformats.org/officeDocument/2006/relationships/ctrlProp" Target="../ctrlProps/ctrlProp31.xml"/><Relationship Id="rId10" Type="http://schemas.openxmlformats.org/officeDocument/2006/relationships/ctrlProp" Target="../ctrlProps/ctrlProp32.xml"/></Relationships>
</file>

<file path=xl/worksheets/_rels/sheet5.xml.rels><?xml version="1.0" encoding="UTF-8" standalone="yes"?>
<Relationships xmlns="http://schemas.openxmlformats.org/package/2006/relationships"><Relationship Id="rId11" Type="http://schemas.openxmlformats.org/officeDocument/2006/relationships/ctrlProp" Target="../ctrlProps/ctrlProp43.xml"/><Relationship Id="rId12" Type="http://schemas.openxmlformats.org/officeDocument/2006/relationships/ctrlProp" Target="../ctrlProps/ctrlProp44.xml"/><Relationship Id="rId13" Type="http://schemas.openxmlformats.org/officeDocument/2006/relationships/ctrlProp" Target="../ctrlProps/ctrlProp45.xml"/><Relationship Id="rId14" Type="http://schemas.openxmlformats.org/officeDocument/2006/relationships/ctrlProp" Target="../ctrlProps/ctrlProp46.xml"/><Relationship Id="rId15" Type="http://schemas.openxmlformats.org/officeDocument/2006/relationships/ctrlProp" Target="../ctrlProps/ctrlProp47.xml"/><Relationship Id="rId16" Type="http://schemas.openxmlformats.org/officeDocument/2006/relationships/ctrlProp" Target="../ctrlProps/ctrlProp48.xml"/><Relationship Id="rId17" Type="http://schemas.openxmlformats.org/officeDocument/2006/relationships/ctrlProp" Target="../ctrlProps/ctrlProp49.xml"/><Relationship Id="rId18" Type="http://schemas.openxmlformats.org/officeDocument/2006/relationships/ctrlProp" Target="../ctrlProps/ctrlProp50.xml"/><Relationship Id="rId1" Type="http://schemas.openxmlformats.org/officeDocument/2006/relationships/hyperlink" Target="http://www.tertuliaconscienciologia.org/index2.php?option=com_docman&amp;task=doc_view&amp;gid=720&amp;Itemid=3" TargetMode="External"/><Relationship Id="rId2" Type="http://schemas.openxmlformats.org/officeDocument/2006/relationships/hyperlink" Target="http://67.223.248.71/tertulia/Verbetes/Casal%20Incompleto.pdf" TargetMode="External"/><Relationship Id="rId3" Type="http://schemas.openxmlformats.org/officeDocument/2006/relationships/drawing" Target="../drawings/drawing4.xml"/><Relationship Id="rId4" Type="http://schemas.openxmlformats.org/officeDocument/2006/relationships/vmlDrawing" Target="../drawings/vmlDrawing3.vml"/><Relationship Id="rId5" Type="http://schemas.openxmlformats.org/officeDocument/2006/relationships/ctrlProp" Target="../ctrlProps/ctrlProp37.xml"/><Relationship Id="rId6" Type="http://schemas.openxmlformats.org/officeDocument/2006/relationships/ctrlProp" Target="../ctrlProps/ctrlProp38.xml"/><Relationship Id="rId7" Type="http://schemas.openxmlformats.org/officeDocument/2006/relationships/ctrlProp" Target="../ctrlProps/ctrlProp39.xml"/><Relationship Id="rId8" Type="http://schemas.openxmlformats.org/officeDocument/2006/relationships/ctrlProp" Target="../ctrlProps/ctrlProp40.xml"/><Relationship Id="rId9" Type="http://schemas.openxmlformats.org/officeDocument/2006/relationships/ctrlProp" Target="../ctrlProps/ctrlProp41.xml"/><Relationship Id="rId10" Type="http://schemas.openxmlformats.org/officeDocument/2006/relationships/ctrlProp" Target="../ctrlProps/ctrlProp42.xml"/></Relationships>
</file>

<file path=xl/worksheets/_rels/sheet6.xml.rels><?xml version="1.0" encoding="UTF-8" standalone="yes"?>
<Relationships xmlns="http://schemas.openxmlformats.org/package/2006/relationships"><Relationship Id="rId11" Type="http://schemas.openxmlformats.org/officeDocument/2006/relationships/ctrlProp" Target="../ctrlProps/ctrlProp55.xml"/><Relationship Id="rId12" Type="http://schemas.openxmlformats.org/officeDocument/2006/relationships/ctrlProp" Target="../ctrlProps/ctrlProp56.xml"/><Relationship Id="rId13" Type="http://schemas.openxmlformats.org/officeDocument/2006/relationships/ctrlProp" Target="../ctrlProps/ctrlProp57.xml"/><Relationship Id="rId14" Type="http://schemas.openxmlformats.org/officeDocument/2006/relationships/ctrlProp" Target="../ctrlProps/ctrlProp58.xml"/><Relationship Id="rId15" Type="http://schemas.openxmlformats.org/officeDocument/2006/relationships/comments" Target="../comments3.xml"/><Relationship Id="rId1" Type="http://schemas.openxmlformats.org/officeDocument/2006/relationships/hyperlink" Target="http://67.223.248.71/tertulia/Verbetes/Autodiscernimento.pdf" TargetMode="External"/><Relationship Id="rId2" Type="http://schemas.openxmlformats.org/officeDocument/2006/relationships/hyperlink" Target="http://www.tertuliaconscienciologia.org/index2.php?option=com_docman&amp;task=doc_view&amp;gid=1631&amp;Itemid=13" TargetMode="External"/><Relationship Id="rId3" Type="http://schemas.openxmlformats.org/officeDocument/2006/relationships/hyperlink" Target="http://www.reposicons.org/jspui/bitstream/123456789/2218/1/Inteligencia-Evolutiva.pdf" TargetMode="External"/><Relationship Id="rId4" Type="http://schemas.openxmlformats.org/officeDocument/2006/relationships/hyperlink" Target="http://67.223.248.71/tertulia/Verbetes/C%C3%B3digo%20Pessoal%20de%20Cosmo%C3%A9tica" TargetMode="External"/><Relationship Id="rId5" Type="http://schemas.openxmlformats.org/officeDocument/2006/relationships/drawing" Target="../drawings/drawing5.xml"/><Relationship Id="rId6" Type="http://schemas.openxmlformats.org/officeDocument/2006/relationships/vmlDrawing" Target="../drawings/vmlDrawing4.vml"/><Relationship Id="rId7" Type="http://schemas.openxmlformats.org/officeDocument/2006/relationships/ctrlProp" Target="../ctrlProps/ctrlProp51.xml"/><Relationship Id="rId8" Type="http://schemas.openxmlformats.org/officeDocument/2006/relationships/ctrlProp" Target="../ctrlProps/ctrlProp52.xml"/><Relationship Id="rId9" Type="http://schemas.openxmlformats.org/officeDocument/2006/relationships/ctrlProp" Target="../ctrlProps/ctrlProp53.xml"/><Relationship Id="rId10" Type="http://schemas.openxmlformats.org/officeDocument/2006/relationships/ctrlProp" Target="../ctrlProps/ctrlProp5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4" Type="http://schemas.openxmlformats.org/officeDocument/2006/relationships/ctrlProp" Target="../ctrlProps/ctrlProp59.xml"/><Relationship Id="rId5" Type="http://schemas.openxmlformats.org/officeDocument/2006/relationships/ctrlProp" Target="../ctrlProps/ctrlProp60.xml"/><Relationship Id="rId6" Type="http://schemas.openxmlformats.org/officeDocument/2006/relationships/ctrlProp" Target="../ctrlProps/ctrlProp61.xml"/><Relationship Id="rId7" Type="http://schemas.openxmlformats.org/officeDocument/2006/relationships/ctrlProp" Target="../ctrlProps/ctrlProp62.xml"/><Relationship Id="rId8" Type="http://schemas.openxmlformats.org/officeDocument/2006/relationships/ctrlProp" Target="../ctrlProps/ctrlProp63.xml"/><Relationship Id="rId9" Type="http://schemas.openxmlformats.org/officeDocument/2006/relationships/ctrlProp" Target="../ctrlProps/ctrlProp64.xml"/><Relationship Id="rId10" Type="http://schemas.openxmlformats.org/officeDocument/2006/relationships/ctrlProp" Target="../ctrlProps/ctrlProp65.xml"/><Relationship Id="rId11" Type="http://schemas.openxmlformats.org/officeDocument/2006/relationships/ctrlProp" Target="../ctrlProps/ctrlProp66.xml"/><Relationship Id="rId1" Type="http://schemas.openxmlformats.org/officeDocument/2006/relationships/hyperlink" Target="http://www.reposicons.org/jspui/bitstream/123456789/2250/1/Profissao-Evitavel.pdf" TargetMode="External"/><Relationship Id="rId2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4" Type="http://schemas.openxmlformats.org/officeDocument/2006/relationships/ctrlProp" Target="../ctrlProps/ctrlProp67.xml"/><Relationship Id="rId5" Type="http://schemas.openxmlformats.org/officeDocument/2006/relationships/ctrlProp" Target="../ctrlProps/ctrlProp68.xml"/><Relationship Id="rId6" Type="http://schemas.openxmlformats.org/officeDocument/2006/relationships/ctrlProp" Target="../ctrlProps/ctrlProp69.xml"/><Relationship Id="rId7" Type="http://schemas.openxmlformats.org/officeDocument/2006/relationships/ctrlProp" Target="../ctrlProps/ctrlProp70.xml"/><Relationship Id="rId8" Type="http://schemas.openxmlformats.org/officeDocument/2006/relationships/ctrlProp" Target="../ctrlProps/ctrlProp71.xml"/><Relationship Id="rId9" Type="http://schemas.openxmlformats.org/officeDocument/2006/relationships/ctrlProp" Target="../ctrlProps/ctrlProp72.xml"/><Relationship Id="rId1" Type="http://schemas.openxmlformats.org/officeDocument/2006/relationships/hyperlink" Target="http://www.tertuliaconscienciologia.org/index2.php?option=com_docman&amp;task=doc_view&amp;gid=121&amp;Itemid=3" TargetMode="External"/><Relationship Id="rId2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1" Type="http://schemas.openxmlformats.org/officeDocument/2006/relationships/ctrlProp" Target="../ctrlProps/ctrlProp80.xml"/><Relationship Id="rId12" Type="http://schemas.openxmlformats.org/officeDocument/2006/relationships/ctrlProp" Target="../ctrlProps/ctrlProp81.xml"/><Relationship Id="rId1" Type="http://schemas.openxmlformats.org/officeDocument/2006/relationships/hyperlink" Target="http://67.223.248.71/tertulia/Verbetes/Curso%20Intermissivo.pdf" TargetMode="Externa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7.vml"/><Relationship Id="rId4" Type="http://schemas.openxmlformats.org/officeDocument/2006/relationships/ctrlProp" Target="../ctrlProps/ctrlProp73.xml"/><Relationship Id="rId5" Type="http://schemas.openxmlformats.org/officeDocument/2006/relationships/ctrlProp" Target="../ctrlProps/ctrlProp74.xml"/><Relationship Id="rId6" Type="http://schemas.openxmlformats.org/officeDocument/2006/relationships/ctrlProp" Target="../ctrlProps/ctrlProp75.xml"/><Relationship Id="rId7" Type="http://schemas.openxmlformats.org/officeDocument/2006/relationships/ctrlProp" Target="../ctrlProps/ctrlProp76.xml"/><Relationship Id="rId8" Type="http://schemas.openxmlformats.org/officeDocument/2006/relationships/ctrlProp" Target="../ctrlProps/ctrlProp77.xml"/><Relationship Id="rId9" Type="http://schemas.openxmlformats.org/officeDocument/2006/relationships/ctrlProp" Target="../ctrlProps/ctrlProp78.xml"/><Relationship Id="rId10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showGridLines="0" tabSelected="1" workbookViewId="0"/>
  </sheetViews>
  <sheetFormatPr baseColWidth="10" defaultColWidth="8.83203125" defaultRowHeight="12" x14ac:dyDescent="0"/>
  <cols>
    <col min="1" max="1" width="127.83203125" customWidth="1"/>
  </cols>
  <sheetData>
    <row r="1" spans="1:1" ht="17">
      <c r="A1" s="150" t="s">
        <v>414</v>
      </c>
    </row>
    <row r="3" spans="1:1" ht="42.75" customHeight="1">
      <c r="A3" s="151" t="s">
        <v>431</v>
      </c>
    </row>
    <row r="4" spans="1:1" ht="31.5" customHeight="1">
      <c r="A4" s="151" t="s">
        <v>432</v>
      </c>
    </row>
    <row r="5" spans="1:1" ht="16.5" customHeight="1">
      <c r="A5" s="152" t="s">
        <v>415</v>
      </c>
    </row>
    <row r="6" spans="1:1" ht="15.75" customHeight="1">
      <c r="A6" s="153" t="s">
        <v>416</v>
      </c>
    </row>
    <row r="7" spans="1:1">
      <c r="A7" s="153" t="s">
        <v>417</v>
      </c>
    </row>
    <row r="8" spans="1:1">
      <c r="A8" s="153" t="s">
        <v>418</v>
      </c>
    </row>
    <row r="9" spans="1:1">
      <c r="A9" s="153" t="s">
        <v>419</v>
      </c>
    </row>
    <row r="10" spans="1:1">
      <c r="A10" s="153" t="s">
        <v>420</v>
      </c>
    </row>
    <row r="11" spans="1:1">
      <c r="A11" s="153" t="s">
        <v>421</v>
      </c>
    </row>
    <row r="12" spans="1:1">
      <c r="A12" s="153" t="s">
        <v>422</v>
      </c>
    </row>
    <row r="13" spans="1:1" ht="18" customHeight="1">
      <c r="A13" s="153" t="s">
        <v>423</v>
      </c>
    </row>
    <row r="14" spans="1:1" ht="16.5" customHeight="1">
      <c r="A14" s="153" t="s">
        <v>424</v>
      </c>
    </row>
    <row r="15" spans="1:1" ht="15.75" customHeight="1">
      <c r="A15" s="153" t="s">
        <v>425</v>
      </c>
    </row>
    <row r="16" spans="1:1" ht="32.25" customHeight="1">
      <c r="A16" s="151" t="s">
        <v>426</v>
      </c>
    </row>
    <row r="17" spans="1:1" ht="18" customHeight="1">
      <c r="A17" s="153" t="s">
        <v>427</v>
      </c>
    </row>
    <row r="18" spans="1:1" ht="15" customHeight="1">
      <c r="A18" s="153" t="s">
        <v>428</v>
      </c>
    </row>
    <row r="19" spans="1:1" ht="28.5" customHeight="1">
      <c r="A19" s="151" t="s">
        <v>429</v>
      </c>
    </row>
    <row r="20" spans="1:1" ht="32.25" customHeight="1">
      <c r="A20" s="151" t="s">
        <v>430</v>
      </c>
    </row>
    <row r="21" spans="1:1" ht="24">
      <c r="A21" s="151" t="s">
        <v>433</v>
      </c>
    </row>
  </sheetData>
  <hyperlinks>
    <hyperlink ref="A5" r:id="rId1" display="1. A planilha foi elaborada a partir do verbete TÉCNICA DO AUTOINVENTARIOGRAMA da Enciclopédia da Conscienciologia."/>
  </hyperlinks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showGridLines="0" workbookViewId="0">
      <selection activeCell="R78" sqref="R78"/>
    </sheetView>
  </sheetViews>
  <sheetFormatPr baseColWidth="10" defaultColWidth="8.83203125" defaultRowHeight="12" x14ac:dyDescent="0"/>
  <cols>
    <col min="13" max="13" width="9.33203125" bestFit="1" customWidth="1"/>
    <col min="14" max="14" width="8.83203125" style="26"/>
  </cols>
  <sheetData>
    <row r="1" spans="1:29" ht="29.25" customHeight="1">
      <c r="A1" s="149" t="s">
        <v>405</v>
      </c>
    </row>
    <row r="2" spans="1:29" ht="17">
      <c r="A2" s="107"/>
      <c r="B2" s="107"/>
      <c r="C2" s="147" t="s">
        <v>406</v>
      </c>
      <c r="D2" s="156"/>
      <c r="E2" s="156"/>
    </row>
    <row r="3" spans="1:29">
      <c r="I3" s="107"/>
      <c r="T3" s="2" t="s">
        <v>403</v>
      </c>
      <c r="U3" s="4"/>
    </row>
    <row r="4" spans="1:29">
      <c r="T4" s="126" t="s">
        <v>407</v>
      </c>
      <c r="U4" s="148">
        <f>(Interassistencialidade!O14/100)</f>
        <v>0</v>
      </c>
    </row>
    <row r="5" spans="1:29">
      <c r="T5" s="126" t="s">
        <v>408</v>
      </c>
      <c r="U5" s="148">
        <f>(Holossomaticidade!C4+Holossomaticidade!C19+Holossomaticidade!C32+Holossomaticidade!C54)/4</f>
        <v>0</v>
      </c>
    </row>
    <row r="6" spans="1:29">
      <c r="T6" s="126" t="s">
        <v>409</v>
      </c>
      <c r="U6" s="148">
        <f>Interconsciencialidade!P16/100</f>
        <v>0</v>
      </c>
    </row>
    <row r="7" spans="1:29">
      <c r="T7" s="126" t="s">
        <v>410</v>
      </c>
      <c r="U7" s="148">
        <f>Intraconsciencialidade!R10/100</f>
        <v>0</v>
      </c>
    </row>
    <row r="8" spans="1:29">
      <c r="T8" s="126" t="s">
        <v>411</v>
      </c>
      <c r="U8" s="146">
        <f>Intrafisicalidade!R10/100</f>
        <v>0</v>
      </c>
    </row>
    <row r="9" spans="1:29">
      <c r="T9" s="126" t="s">
        <v>412</v>
      </c>
      <c r="U9" s="146">
        <f>Paraperceptibilidade!N8/100</f>
        <v>0</v>
      </c>
    </row>
    <row r="10" spans="1:29">
      <c r="T10" s="126" t="s">
        <v>413</v>
      </c>
      <c r="U10" s="146">
        <f>Ressomaticidade!S11/100</f>
        <v>0</v>
      </c>
    </row>
    <row r="11" spans="1:29">
      <c r="Y11" s="4"/>
      <c r="Z11" s="4"/>
      <c r="AA11" s="4"/>
      <c r="AB11" s="4"/>
      <c r="AC11" s="4"/>
    </row>
    <row r="12" spans="1:29">
      <c r="U12" s="146"/>
      <c r="Y12" s="4"/>
      <c r="Z12" s="4"/>
      <c r="AA12" s="4"/>
      <c r="AB12" s="4"/>
      <c r="AC12" s="4"/>
    </row>
    <row r="13" spans="1:29">
      <c r="Y13" s="4"/>
      <c r="Z13" s="4"/>
      <c r="AA13" s="4"/>
      <c r="AB13" s="4"/>
      <c r="AC13" s="4"/>
    </row>
    <row r="14" spans="1:29">
      <c r="T14" t="s">
        <v>6</v>
      </c>
      <c r="Y14" s="4"/>
      <c r="AB14" s="4"/>
      <c r="AC14" s="4"/>
    </row>
    <row r="15" spans="1:29">
      <c r="T15" t="s">
        <v>7</v>
      </c>
      <c r="Y15" s="4"/>
      <c r="AB15" s="4"/>
      <c r="AC15" s="4"/>
    </row>
    <row r="16" spans="1:29">
      <c r="T16" t="s">
        <v>8</v>
      </c>
      <c r="Y16" s="4"/>
      <c r="AB16" s="4"/>
      <c r="AC16" s="4"/>
    </row>
    <row r="17" spans="12:29">
      <c r="T17" t="s">
        <v>9</v>
      </c>
      <c r="Y17" s="4"/>
      <c r="AB17" s="4"/>
      <c r="AC17" s="4"/>
    </row>
    <row r="18" spans="12:29">
      <c r="T18" t="s">
        <v>10</v>
      </c>
      <c r="Y18" s="4"/>
      <c r="AB18" s="4"/>
      <c r="AC18" s="4"/>
    </row>
    <row r="19" spans="12:29">
      <c r="T19" t="s">
        <v>11</v>
      </c>
      <c r="Y19" s="4"/>
      <c r="Z19" s="4"/>
      <c r="AA19" s="4"/>
      <c r="AB19" s="4"/>
      <c r="AC19" s="4"/>
    </row>
    <row r="20" spans="12:29">
      <c r="T20" t="s">
        <v>12</v>
      </c>
      <c r="Y20" s="4"/>
      <c r="Z20" s="4"/>
      <c r="AA20" s="4"/>
      <c r="AB20" s="4"/>
      <c r="AC20" s="4"/>
    </row>
    <row r="21" spans="12:29">
      <c r="Y21" s="4"/>
      <c r="Z21" s="4"/>
      <c r="AA21" s="4"/>
      <c r="AB21" s="4"/>
      <c r="AC21" s="4"/>
    </row>
    <row r="22" spans="12:29">
      <c r="Y22" s="4"/>
      <c r="Z22" s="4"/>
      <c r="AA22" s="4"/>
      <c r="AB22" s="4"/>
      <c r="AC22" s="4"/>
    </row>
    <row r="23" spans="12:29">
      <c r="L23" s="24"/>
      <c r="M23" s="25"/>
      <c r="Y23" s="4"/>
      <c r="Z23" s="4"/>
      <c r="AA23" s="4"/>
      <c r="AB23" s="4"/>
      <c r="AC23" s="4"/>
    </row>
    <row r="24" spans="12:29">
      <c r="L24" s="24"/>
      <c r="M24" s="25"/>
      <c r="Y24" s="4"/>
      <c r="Z24" s="4"/>
      <c r="AA24" s="4"/>
      <c r="AB24" s="4"/>
      <c r="AC24" s="4"/>
    </row>
    <row r="25" spans="12:29">
      <c r="L25" s="24"/>
      <c r="M25" s="25"/>
      <c r="Y25" s="4"/>
      <c r="Z25" s="4"/>
      <c r="AA25" s="4"/>
      <c r="AB25" s="4"/>
      <c r="AC25" s="4"/>
    </row>
    <row r="26" spans="12:29">
      <c r="L26" s="24"/>
      <c r="M26" s="25"/>
    </row>
    <row r="27" spans="12:29">
      <c r="L27" s="24"/>
      <c r="M27" s="25"/>
    </row>
    <row r="28" spans="12:29">
      <c r="L28" s="24"/>
      <c r="M28" s="25"/>
    </row>
    <row r="29" spans="12:29">
      <c r="L29" s="24"/>
      <c r="M29" s="25"/>
    </row>
    <row r="30" spans="12:29">
      <c r="L30" s="24"/>
      <c r="M30" s="25"/>
    </row>
    <row r="31" spans="12:29">
      <c r="L31" s="24"/>
      <c r="M31" s="25"/>
    </row>
    <row r="32" spans="12:29">
      <c r="L32" s="24"/>
      <c r="M32" s="25"/>
    </row>
    <row r="33" spans="12:13">
      <c r="L33" s="24"/>
      <c r="M33" s="25"/>
    </row>
    <row r="34" spans="12:13">
      <c r="L34" s="24"/>
      <c r="M34" s="25"/>
    </row>
    <row r="35" spans="12:13">
      <c r="L35" s="24"/>
      <c r="M35" s="25"/>
    </row>
    <row r="36" spans="12:13">
      <c r="L36" s="24"/>
      <c r="M36" s="25"/>
    </row>
    <row r="37" spans="12:13">
      <c r="L37" s="24"/>
      <c r="M37" s="25"/>
    </row>
    <row r="38" spans="12:13">
      <c r="L38" s="24"/>
      <c r="M38" s="25"/>
    </row>
    <row r="39" spans="12:13">
      <c r="L39" s="24"/>
      <c r="M39" s="25"/>
    </row>
  </sheetData>
  <sheetProtection password="CFC0" sheet="1" objects="1" scenarios="1"/>
  <mergeCells count="1">
    <mergeCell ref="D2:E2"/>
  </mergeCells>
  <pageMargins left="0.511811024" right="0.511811024" top="0.78740157499999996" bottom="0.78740157499999996" header="0.31496062000000002" footer="0.3149606200000000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H68"/>
  <sheetViews>
    <sheetView showGridLines="0" workbookViewId="0">
      <pane ySplit="1" topLeftCell="A2" activePane="bottomLeft" state="frozen"/>
      <selection pane="bottomLeft" activeCell="Z1" sqref="Z1"/>
    </sheetView>
  </sheetViews>
  <sheetFormatPr baseColWidth="10" defaultColWidth="8.83203125" defaultRowHeight="12" x14ac:dyDescent="0"/>
  <cols>
    <col min="1" max="1" width="11.1640625" customWidth="1"/>
    <col min="2" max="2" width="66.1640625" style="5" customWidth="1"/>
    <col min="4" max="4" width="9.5" style="28" hidden="1" customWidth="1"/>
    <col min="5" max="5" width="9.5" style="33" hidden="1" customWidth="1"/>
    <col min="6" max="25" width="9.1640625" style="34" hidden="1" customWidth="1"/>
    <col min="26" max="26" width="8.83203125" style="32"/>
    <col min="27" max="29" width="8.83203125" style="27"/>
    <col min="30" max="86" width="8.83203125" style="1"/>
  </cols>
  <sheetData>
    <row r="1" spans="2:86" ht="21">
      <c r="B1" s="165" t="s">
        <v>68</v>
      </c>
      <c r="C1" s="165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</row>
    <row r="2" spans="2:86" ht="7.5" customHeight="1"/>
    <row r="3" spans="2:86" ht="15">
      <c r="B3" s="157" t="s">
        <v>13</v>
      </c>
      <c r="C3" s="7" t="s">
        <v>44</v>
      </c>
      <c r="F3" s="35">
        <f>AVERAGE(F5,F7,F11,F13,F15)/10</f>
        <v>0</v>
      </c>
    </row>
    <row r="4" spans="2:86" ht="15">
      <c r="B4" s="158"/>
      <c r="C4" s="8">
        <f>F3</f>
        <v>0</v>
      </c>
      <c r="G4" s="34">
        <v>1</v>
      </c>
      <c r="H4" s="35">
        <v>1</v>
      </c>
      <c r="I4" s="34">
        <v>2</v>
      </c>
      <c r="J4" s="35">
        <v>1</v>
      </c>
      <c r="K4" s="34">
        <v>3</v>
      </c>
      <c r="L4" s="35">
        <v>1</v>
      </c>
      <c r="M4" s="34">
        <v>4</v>
      </c>
      <c r="N4" s="35">
        <v>1</v>
      </c>
      <c r="O4" s="34">
        <v>5</v>
      </c>
      <c r="P4" s="35">
        <v>1</v>
      </c>
      <c r="Q4" s="34">
        <v>6</v>
      </c>
      <c r="R4" s="35">
        <v>1</v>
      </c>
      <c r="AA4" s="29" t="str">
        <f>Holossomaticidade!E5</f>
        <v>Psicomotricidade Cerebelar (S)</v>
      </c>
      <c r="AB4" s="30">
        <f>Holossomaticidade!F5*10</f>
        <v>0</v>
      </c>
      <c r="AC4" s="31">
        <f t="shared" ref="AC4:AC26" si="0">AVERAGE(AB$4:AB$26)</f>
        <v>0</v>
      </c>
    </row>
    <row r="5" spans="2:86" ht="24">
      <c r="B5" s="6" t="s">
        <v>14</v>
      </c>
      <c r="E5" s="33" t="s">
        <v>45</v>
      </c>
      <c r="F5" s="35">
        <f>H4-1</f>
        <v>0</v>
      </c>
      <c r="G5" s="36">
        <v>0</v>
      </c>
      <c r="H5" s="34">
        <v>1</v>
      </c>
      <c r="I5" s="36">
        <v>0</v>
      </c>
      <c r="J5" s="34">
        <v>1</v>
      </c>
      <c r="K5" s="36" t="s">
        <v>15</v>
      </c>
      <c r="L5" s="34">
        <v>1</v>
      </c>
      <c r="M5" s="36">
        <v>0</v>
      </c>
      <c r="N5" s="34">
        <v>1</v>
      </c>
      <c r="O5" s="36">
        <v>0</v>
      </c>
      <c r="P5" s="34">
        <v>1</v>
      </c>
      <c r="Q5" s="36">
        <v>0</v>
      </c>
      <c r="R5" s="34">
        <v>1</v>
      </c>
      <c r="AA5" s="29" t="str">
        <f>Holossomaticidade!E7</f>
        <v>Flexibilidade (S)</v>
      </c>
      <c r="AB5" s="30">
        <f>Holossomaticidade!F7*10</f>
        <v>0</v>
      </c>
      <c r="AC5" s="31">
        <f t="shared" si="0"/>
        <v>0</v>
      </c>
    </row>
    <row r="6" spans="2:86">
      <c r="B6" s="39"/>
      <c r="G6" s="36">
        <v>0.1</v>
      </c>
      <c r="H6" s="34">
        <v>2</v>
      </c>
      <c r="I6" s="36">
        <v>0.1</v>
      </c>
      <c r="J6" s="34">
        <v>2</v>
      </c>
      <c r="K6" s="36" t="s">
        <v>16</v>
      </c>
      <c r="L6" s="34">
        <v>2</v>
      </c>
      <c r="M6" s="36">
        <v>0.1</v>
      </c>
      <c r="N6" s="34">
        <v>2</v>
      </c>
      <c r="O6" s="36">
        <v>0.1</v>
      </c>
      <c r="P6" s="34">
        <v>2</v>
      </c>
      <c r="Q6" s="36">
        <v>0.1</v>
      </c>
      <c r="R6" s="34">
        <v>2</v>
      </c>
      <c r="AA6" s="29" t="str">
        <f>Holossomaticidade!E11</f>
        <v>Psicomotricidade Fina (S)</v>
      </c>
      <c r="AB6" s="30">
        <f>Holossomaticidade!F11*10</f>
        <v>0</v>
      </c>
      <c r="AC6" s="31">
        <f t="shared" si="0"/>
        <v>0</v>
      </c>
    </row>
    <row r="7" spans="2:86">
      <c r="B7" s="6" t="s">
        <v>19</v>
      </c>
      <c r="E7" s="33" t="s">
        <v>46</v>
      </c>
      <c r="F7" s="35">
        <f>J4-1</f>
        <v>0</v>
      </c>
      <c r="G7" s="36">
        <v>0.2</v>
      </c>
      <c r="H7" s="34">
        <v>3</v>
      </c>
      <c r="I7" s="36">
        <v>0.2</v>
      </c>
      <c r="J7" s="34">
        <v>3</v>
      </c>
      <c r="K7" s="36" t="s">
        <v>17</v>
      </c>
      <c r="L7" s="34">
        <v>3</v>
      </c>
      <c r="M7" s="36">
        <v>0.2</v>
      </c>
      <c r="N7" s="34">
        <v>3</v>
      </c>
      <c r="O7" s="36">
        <v>0.2</v>
      </c>
      <c r="P7" s="34">
        <v>3</v>
      </c>
      <c r="Q7" s="36">
        <v>0.2</v>
      </c>
      <c r="R7" s="34">
        <v>3</v>
      </c>
      <c r="AA7" s="29" t="str">
        <f>Holossomaticidade!E13</f>
        <v>Força Física (S)</v>
      </c>
      <c r="AB7" s="30">
        <f>Holossomaticidade!F13*10</f>
        <v>0</v>
      </c>
      <c r="AC7" s="31">
        <f t="shared" si="0"/>
        <v>0</v>
      </c>
    </row>
    <row r="8" spans="2:86">
      <c r="B8" s="40"/>
      <c r="G8" s="36">
        <v>0.3</v>
      </c>
      <c r="H8" s="34">
        <v>4</v>
      </c>
      <c r="I8" s="36">
        <v>0.3</v>
      </c>
      <c r="J8" s="34">
        <v>4</v>
      </c>
      <c r="K8" s="36"/>
      <c r="M8" s="36">
        <v>0.3</v>
      </c>
      <c r="N8" s="34">
        <v>4</v>
      </c>
      <c r="O8" s="36">
        <v>0.3</v>
      </c>
      <c r="P8" s="34">
        <v>4</v>
      </c>
      <c r="Q8" s="36">
        <v>0.3</v>
      </c>
      <c r="R8" s="34">
        <v>4</v>
      </c>
      <c r="AA8" s="29" t="str">
        <f>Holossomaticidade!E15</f>
        <v>Resistência Física (S)</v>
      </c>
      <c r="AB8" s="30">
        <f>Holossomaticidade!F15*10</f>
        <v>0</v>
      </c>
      <c r="AC8" s="31">
        <f t="shared" si="0"/>
        <v>0</v>
      </c>
    </row>
    <row r="9" spans="2:86">
      <c r="B9" s="6" t="s">
        <v>18</v>
      </c>
      <c r="F9" s="34">
        <f>K4</f>
        <v>3</v>
      </c>
      <c r="G9" s="36">
        <v>0.4</v>
      </c>
      <c r="H9" s="34">
        <v>5</v>
      </c>
      <c r="I9" s="36">
        <v>0.4</v>
      </c>
      <c r="J9" s="34">
        <v>5</v>
      </c>
      <c r="K9" s="36"/>
      <c r="M9" s="36">
        <v>0.4</v>
      </c>
      <c r="N9" s="34">
        <v>5</v>
      </c>
      <c r="O9" s="36">
        <v>0.4</v>
      </c>
      <c r="P9" s="34">
        <v>5</v>
      </c>
      <c r="Q9" s="36">
        <v>0.4</v>
      </c>
      <c r="R9" s="34">
        <v>5</v>
      </c>
      <c r="AA9" s="29" t="str">
        <f>Holossomaticidade!E20</f>
        <v>Impressibilidade (H)</v>
      </c>
      <c r="AB9" s="30">
        <f>Holossomaticidade!F20*10</f>
        <v>0</v>
      </c>
      <c r="AC9" s="31">
        <f t="shared" si="0"/>
        <v>0</v>
      </c>
    </row>
    <row r="10" spans="2:86">
      <c r="B10" s="40"/>
      <c r="G10" s="36">
        <v>0.5</v>
      </c>
      <c r="H10" s="34">
        <v>6</v>
      </c>
      <c r="I10" s="36">
        <v>0.5</v>
      </c>
      <c r="J10" s="34">
        <v>6</v>
      </c>
      <c r="K10" s="36"/>
      <c r="M10" s="36">
        <v>0.5</v>
      </c>
      <c r="N10" s="34">
        <v>6</v>
      </c>
      <c r="O10" s="36">
        <v>0.5</v>
      </c>
      <c r="P10" s="34">
        <v>6</v>
      </c>
      <c r="Q10" s="36">
        <v>0.5</v>
      </c>
      <c r="R10" s="34">
        <v>6</v>
      </c>
      <c r="AA10" s="29" t="str">
        <f>Holossomaticidade!E22</f>
        <v>Flexibilidade (H)</v>
      </c>
      <c r="AB10" s="30">
        <f>Holossomaticidade!F22*10</f>
        <v>0</v>
      </c>
      <c r="AC10" s="31">
        <f t="shared" si="0"/>
        <v>0</v>
      </c>
    </row>
    <row r="11" spans="2:86">
      <c r="B11" s="6" t="s">
        <v>20</v>
      </c>
      <c r="E11" s="33" t="s">
        <v>47</v>
      </c>
      <c r="F11" s="35">
        <f>N4-1</f>
        <v>0</v>
      </c>
      <c r="G11" s="36">
        <v>0.6</v>
      </c>
      <c r="H11" s="34">
        <v>7</v>
      </c>
      <c r="I11" s="36">
        <v>0.6</v>
      </c>
      <c r="J11" s="34">
        <v>7</v>
      </c>
      <c r="K11" s="36"/>
      <c r="M11" s="36">
        <v>0.6</v>
      </c>
      <c r="N11" s="34">
        <v>7</v>
      </c>
      <c r="O11" s="36">
        <v>0.6</v>
      </c>
      <c r="P11" s="34">
        <v>7</v>
      </c>
      <c r="Q11" s="36">
        <v>0.6</v>
      </c>
      <c r="R11" s="34">
        <v>7</v>
      </c>
      <c r="AA11" s="29" t="str">
        <f>Holossomaticidade!E24</f>
        <v>Soltura (H)</v>
      </c>
      <c r="AB11" s="30">
        <f>Holossomaticidade!F24*10</f>
        <v>0</v>
      </c>
      <c r="AC11" s="31">
        <f t="shared" si="0"/>
        <v>0</v>
      </c>
    </row>
    <row r="12" spans="2:86">
      <c r="B12" s="40"/>
      <c r="G12" s="36">
        <v>0.7</v>
      </c>
      <c r="H12" s="34">
        <v>8</v>
      </c>
      <c r="I12" s="36">
        <v>0.7</v>
      </c>
      <c r="J12" s="34">
        <v>8</v>
      </c>
      <c r="K12" s="36"/>
      <c r="M12" s="36">
        <v>0.7</v>
      </c>
      <c r="N12" s="34">
        <v>8</v>
      </c>
      <c r="O12" s="36">
        <v>0.7</v>
      </c>
      <c r="P12" s="34">
        <v>8</v>
      </c>
      <c r="Q12" s="36">
        <v>0.7</v>
      </c>
      <c r="R12" s="34">
        <v>8</v>
      </c>
      <c r="AA12" s="29" t="str">
        <f>Holossomaticidade!E26</f>
        <v>EV (H)</v>
      </c>
      <c r="AB12" s="30">
        <f>Holossomaticidade!F26*10</f>
        <v>0</v>
      </c>
      <c r="AC12" s="31">
        <f t="shared" si="0"/>
        <v>0</v>
      </c>
    </row>
    <row r="13" spans="2:86">
      <c r="B13" s="6" t="s">
        <v>21</v>
      </c>
      <c r="E13" s="33" t="s">
        <v>48</v>
      </c>
      <c r="F13" s="35">
        <f>P4-1</f>
        <v>0</v>
      </c>
      <c r="G13" s="36">
        <v>0.8</v>
      </c>
      <c r="H13" s="34">
        <v>9</v>
      </c>
      <c r="I13" s="36">
        <v>0.8</v>
      </c>
      <c r="J13" s="34">
        <v>9</v>
      </c>
      <c r="K13" s="36"/>
      <c r="M13" s="36">
        <v>0.8</v>
      </c>
      <c r="N13" s="34">
        <v>9</v>
      </c>
      <c r="O13" s="36">
        <v>0.8</v>
      </c>
      <c r="P13" s="34">
        <v>9</v>
      </c>
      <c r="Q13" s="36">
        <v>0.8</v>
      </c>
      <c r="R13" s="34">
        <v>9</v>
      </c>
      <c r="AA13" s="29" t="str">
        <f>Holossomaticidade!E28</f>
        <v>Sinalética (H)</v>
      </c>
      <c r="AB13" s="30">
        <f>Holossomaticidade!F28*10</f>
        <v>0</v>
      </c>
      <c r="AC13" s="31">
        <f t="shared" si="0"/>
        <v>0</v>
      </c>
    </row>
    <row r="14" spans="2:86">
      <c r="B14" s="40"/>
      <c r="G14" s="36">
        <v>0.9</v>
      </c>
      <c r="H14" s="34">
        <v>10</v>
      </c>
      <c r="I14" s="36">
        <v>0.9</v>
      </c>
      <c r="J14" s="34">
        <v>10</v>
      </c>
      <c r="K14" s="36"/>
      <c r="M14" s="36">
        <v>0.9</v>
      </c>
      <c r="N14" s="34">
        <v>10</v>
      </c>
      <c r="O14" s="36">
        <v>0.9</v>
      </c>
      <c r="P14" s="34">
        <v>10</v>
      </c>
      <c r="Q14" s="36">
        <v>0.9</v>
      </c>
      <c r="R14" s="34">
        <v>10</v>
      </c>
      <c r="AA14" s="29" t="str">
        <f>Holossomaticidade!E33</f>
        <v>Emoções (P)</v>
      </c>
      <c r="AB14" s="30">
        <f>Holossomaticidade!F33*10</f>
        <v>0</v>
      </c>
      <c r="AC14" s="31">
        <f t="shared" si="0"/>
        <v>0</v>
      </c>
    </row>
    <row r="15" spans="2:86">
      <c r="B15" s="6" t="s">
        <v>22</v>
      </c>
      <c r="E15" s="33" t="s">
        <v>49</v>
      </c>
      <c r="F15" s="35">
        <f>R4-1</f>
        <v>0</v>
      </c>
      <c r="G15" s="36">
        <v>1</v>
      </c>
      <c r="H15" s="34">
        <v>11</v>
      </c>
      <c r="I15" s="36">
        <v>1</v>
      </c>
      <c r="J15" s="34">
        <v>11</v>
      </c>
      <c r="K15" s="36"/>
      <c r="M15" s="36">
        <v>1</v>
      </c>
      <c r="N15" s="34">
        <v>11</v>
      </c>
      <c r="O15" s="36">
        <v>1</v>
      </c>
      <c r="P15" s="34">
        <v>11</v>
      </c>
      <c r="Q15" s="36">
        <v>1</v>
      </c>
      <c r="R15" s="34">
        <v>11</v>
      </c>
      <c r="AA15" s="29" t="str">
        <f>Holossomaticidade!E35</f>
        <v>Estabilidade (P)</v>
      </c>
      <c r="AB15" s="30">
        <f>Holossomaticidade!F35*10</f>
        <v>0</v>
      </c>
      <c r="AC15" s="31">
        <f t="shared" si="0"/>
        <v>0</v>
      </c>
    </row>
    <row r="16" spans="2:86" ht="13" thickBot="1">
      <c r="B16" s="41"/>
      <c r="AA16" s="29" t="str">
        <f>Holossomaticidade!E37</f>
        <v>Resiliência (P)</v>
      </c>
      <c r="AB16" s="30">
        <f>Holossomaticidade!F37*10</f>
        <v>0</v>
      </c>
      <c r="AC16" s="31">
        <f t="shared" si="0"/>
        <v>0</v>
      </c>
    </row>
    <row r="17" spans="2:29">
      <c r="AA17" s="29" t="str">
        <f>Holossomaticidade!E39</f>
        <v>Descoincidência (P)</v>
      </c>
      <c r="AB17" s="30">
        <f>Holossomaticidade!F39*10</f>
        <v>0</v>
      </c>
      <c r="AC17" s="31">
        <f t="shared" si="0"/>
        <v>0</v>
      </c>
    </row>
    <row r="18" spans="2:29" ht="15">
      <c r="B18" s="159" t="s">
        <v>23</v>
      </c>
      <c r="C18" s="9" t="s">
        <v>44</v>
      </c>
      <c r="F18" s="35">
        <f>AVERAGE(F20,F22,F26,F28,F24)/10</f>
        <v>0</v>
      </c>
      <c r="AA18" s="29" t="str">
        <f>Holossomaticidade!E41</f>
        <v>Euforia (P)</v>
      </c>
      <c r="AB18" s="30">
        <f>Holossomaticidade!F41*10</f>
        <v>0</v>
      </c>
      <c r="AC18" s="31">
        <f t="shared" si="0"/>
        <v>0</v>
      </c>
    </row>
    <row r="19" spans="2:29" ht="15">
      <c r="B19" s="160"/>
      <c r="C19" s="10">
        <f>F18</f>
        <v>0</v>
      </c>
      <c r="G19" s="34">
        <v>1</v>
      </c>
      <c r="H19" s="35">
        <v>1</v>
      </c>
      <c r="I19" s="34">
        <v>2</v>
      </c>
      <c r="J19" s="35">
        <v>1</v>
      </c>
      <c r="K19" s="34">
        <v>3</v>
      </c>
      <c r="L19" s="35">
        <v>1</v>
      </c>
      <c r="M19" s="34">
        <v>4</v>
      </c>
      <c r="N19" s="35">
        <v>1</v>
      </c>
      <c r="O19" s="34">
        <v>5</v>
      </c>
      <c r="P19" s="35">
        <v>1</v>
      </c>
      <c r="AA19" s="29" t="str">
        <f>Holossomaticidade!E43</f>
        <v>Alegria (P)</v>
      </c>
      <c r="AB19" s="30">
        <f>Holossomaticidade!F43*10</f>
        <v>0</v>
      </c>
      <c r="AC19" s="31">
        <f t="shared" si="0"/>
        <v>0</v>
      </c>
    </row>
    <row r="20" spans="2:29">
      <c r="B20" s="12" t="s">
        <v>24</v>
      </c>
      <c r="E20" s="33" t="s">
        <v>50</v>
      </c>
      <c r="F20" s="35">
        <f>H19-1</f>
        <v>0</v>
      </c>
      <c r="G20" s="36">
        <v>0</v>
      </c>
      <c r="H20" s="34">
        <v>1</v>
      </c>
      <c r="I20" s="36">
        <v>0</v>
      </c>
      <c r="J20" s="34">
        <v>1</v>
      </c>
      <c r="K20" s="36">
        <v>0</v>
      </c>
      <c r="L20" s="34">
        <v>1</v>
      </c>
      <c r="M20" s="36">
        <v>0</v>
      </c>
      <c r="N20" s="34">
        <v>1</v>
      </c>
      <c r="O20" s="36">
        <v>0</v>
      </c>
      <c r="P20" s="34">
        <v>1</v>
      </c>
      <c r="AA20" s="29" t="str">
        <f>Holossomaticidade!E45</f>
        <v>Entusiasmo (P)</v>
      </c>
      <c r="AB20" s="30">
        <f>Holossomaticidade!F45*10</f>
        <v>0</v>
      </c>
      <c r="AC20" s="31">
        <f t="shared" si="0"/>
        <v>0</v>
      </c>
    </row>
    <row r="21" spans="2:29">
      <c r="B21" s="39"/>
      <c r="G21" s="36">
        <v>0.1</v>
      </c>
      <c r="H21" s="34">
        <v>2</v>
      </c>
      <c r="I21" s="36">
        <v>0.1</v>
      </c>
      <c r="J21" s="34">
        <v>2</v>
      </c>
      <c r="K21" s="36">
        <v>0.1</v>
      </c>
      <c r="L21" s="34">
        <v>2</v>
      </c>
      <c r="M21" s="36">
        <v>0.1</v>
      </c>
      <c r="N21" s="34">
        <v>2</v>
      </c>
      <c r="O21" s="36">
        <v>0.1</v>
      </c>
      <c r="P21" s="34">
        <v>2</v>
      </c>
      <c r="AA21" s="29" t="str">
        <f>Holossomaticidade!E47</f>
        <v>Simpatia (P)</v>
      </c>
      <c r="AB21" s="30">
        <f>Holossomaticidade!F47*10</f>
        <v>0</v>
      </c>
      <c r="AC21" s="31">
        <f t="shared" si="0"/>
        <v>0</v>
      </c>
    </row>
    <row r="22" spans="2:29">
      <c r="B22" s="12" t="s">
        <v>25</v>
      </c>
      <c r="E22" s="33" t="s">
        <v>51</v>
      </c>
      <c r="F22" s="35">
        <f>J19-1</f>
        <v>0</v>
      </c>
      <c r="G22" s="36">
        <v>0.2</v>
      </c>
      <c r="H22" s="34">
        <v>3</v>
      </c>
      <c r="I22" s="36">
        <v>0.2</v>
      </c>
      <c r="J22" s="34">
        <v>3</v>
      </c>
      <c r="K22" s="36">
        <v>0.2</v>
      </c>
      <c r="L22" s="34">
        <v>3</v>
      </c>
      <c r="M22" s="36">
        <v>0.2</v>
      </c>
      <c r="N22" s="34">
        <v>3</v>
      </c>
      <c r="O22" s="36">
        <v>0.2</v>
      </c>
      <c r="P22" s="34">
        <v>3</v>
      </c>
      <c r="AA22" s="29" t="str">
        <f>Holossomaticidade!E49</f>
        <v>Antagonismo (P)</v>
      </c>
      <c r="AB22" s="30">
        <f>Holossomaticidade!F49*10</f>
        <v>0</v>
      </c>
      <c r="AC22" s="31">
        <f t="shared" si="0"/>
        <v>0</v>
      </c>
    </row>
    <row r="23" spans="2:29">
      <c r="B23" s="40"/>
      <c r="G23" s="36">
        <v>0.3</v>
      </c>
      <c r="H23" s="34">
        <v>4</v>
      </c>
      <c r="I23" s="36">
        <v>0.3</v>
      </c>
      <c r="J23" s="34">
        <v>4</v>
      </c>
      <c r="K23" s="36">
        <v>0.3</v>
      </c>
      <c r="L23" s="34">
        <v>4</v>
      </c>
      <c r="M23" s="36">
        <v>0.3</v>
      </c>
      <c r="N23" s="34">
        <v>4</v>
      </c>
      <c r="O23" s="36">
        <v>0.3</v>
      </c>
      <c r="P23" s="34">
        <v>4</v>
      </c>
      <c r="AA23" s="29" t="str">
        <f>Holossomaticidade!E55</f>
        <v>Autoreflexão (M)</v>
      </c>
      <c r="AB23" s="30">
        <f>Holossomaticidade!F55*10</f>
        <v>0</v>
      </c>
      <c r="AC23" s="31">
        <f t="shared" si="0"/>
        <v>0</v>
      </c>
    </row>
    <row r="24" spans="2:29">
      <c r="B24" s="12" t="s">
        <v>26</v>
      </c>
      <c r="E24" s="33" t="s">
        <v>52</v>
      </c>
      <c r="F24" s="35">
        <f>L19-1</f>
        <v>0</v>
      </c>
      <c r="G24" s="36">
        <v>0.4</v>
      </c>
      <c r="H24" s="34">
        <v>5</v>
      </c>
      <c r="I24" s="36">
        <v>0.4</v>
      </c>
      <c r="J24" s="34">
        <v>5</v>
      </c>
      <c r="K24" s="36">
        <v>0.4</v>
      </c>
      <c r="L24" s="34">
        <v>5</v>
      </c>
      <c r="M24" s="36">
        <v>0.4</v>
      </c>
      <c r="N24" s="34">
        <v>5</v>
      </c>
      <c r="O24" s="36">
        <v>0.4</v>
      </c>
      <c r="P24" s="34">
        <v>5</v>
      </c>
      <c r="AA24" s="29" t="str">
        <f>Holossomaticidade!E57</f>
        <v>Elaboração Mental (M)</v>
      </c>
      <c r="AB24" s="30">
        <f>Holossomaticidade!F57*10</f>
        <v>0</v>
      </c>
      <c r="AC24" s="31">
        <f t="shared" si="0"/>
        <v>0</v>
      </c>
    </row>
    <row r="25" spans="2:29">
      <c r="B25" s="40"/>
      <c r="G25" s="36">
        <v>0.5</v>
      </c>
      <c r="H25" s="34">
        <v>6</v>
      </c>
      <c r="I25" s="36">
        <v>0.5</v>
      </c>
      <c r="J25" s="34">
        <v>6</v>
      </c>
      <c r="K25" s="36">
        <v>0.5</v>
      </c>
      <c r="L25" s="34">
        <v>6</v>
      </c>
      <c r="M25" s="36">
        <v>0.5</v>
      </c>
      <c r="N25" s="34">
        <v>6</v>
      </c>
      <c r="O25" s="36">
        <v>0.5</v>
      </c>
      <c r="P25" s="34">
        <v>6</v>
      </c>
      <c r="AA25" s="29" t="str">
        <f>Holossomaticidade!E59</f>
        <v>Paraengramas mnemônicos (M)</v>
      </c>
      <c r="AB25" s="30">
        <f>Holossomaticidade!F59*10</f>
        <v>0</v>
      </c>
      <c r="AC25" s="31">
        <f t="shared" si="0"/>
        <v>0</v>
      </c>
    </row>
    <row r="26" spans="2:29">
      <c r="B26" s="12" t="s">
        <v>27</v>
      </c>
      <c r="E26" s="33" t="s">
        <v>53</v>
      </c>
      <c r="F26" s="35">
        <f>N19-1</f>
        <v>0</v>
      </c>
      <c r="G26" s="36">
        <v>0.6</v>
      </c>
      <c r="H26" s="34">
        <v>7</v>
      </c>
      <c r="I26" s="36">
        <v>0.6</v>
      </c>
      <c r="J26" s="34">
        <v>7</v>
      </c>
      <c r="K26" s="36">
        <v>0.6</v>
      </c>
      <c r="L26" s="34">
        <v>7</v>
      </c>
      <c r="M26" s="36">
        <v>0.6</v>
      </c>
      <c r="N26" s="34">
        <v>7</v>
      </c>
      <c r="O26" s="36">
        <v>0.6</v>
      </c>
      <c r="P26" s="34">
        <v>7</v>
      </c>
      <c r="AA26" s="29" t="str">
        <f>Holossomaticidade!E61</f>
        <v>Sentimentos elevados (M)</v>
      </c>
      <c r="AB26" s="30">
        <f>Holossomaticidade!F61*10</f>
        <v>0</v>
      </c>
      <c r="AC26" s="31">
        <f t="shared" si="0"/>
        <v>0</v>
      </c>
    </row>
    <row r="27" spans="2:29">
      <c r="B27" s="40"/>
      <c r="G27" s="36">
        <v>0.7</v>
      </c>
      <c r="H27" s="34">
        <v>8</v>
      </c>
      <c r="I27" s="36">
        <v>0.7</v>
      </c>
      <c r="J27" s="34">
        <v>8</v>
      </c>
      <c r="K27" s="36">
        <v>0.7</v>
      </c>
      <c r="L27" s="34">
        <v>8</v>
      </c>
      <c r="M27" s="36">
        <v>0.7</v>
      </c>
      <c r="N27" s="34">
        <v>8</v>
      </c>
      <c r="O27" s="36">
        <v>0.7</v>
      </c>
      <c r="P27" s="34">
        <v>8</v>
      </c>
    </row>
    <row r="28" spans="2:29">
      <c r="B28" s="12" t="s">
        <v>28</v>
      </c>
      <c r="E28" s="33" t="s">
        <v>54</v>
      </c>
      <c r="F28" s="35">
        <f>P19-1</f>
        <v>0</v>
      </c>
      <c r="G28" s="36">
        <v>0.8</v>
      </c>
      <c r="H28" s="34">
        <v>9</v>
      </c>
      <c r="I28" s="36">
        <v>0.8</v>
      </c>
      <c r="J28" s="34">
        <v>9</v>
      </c>
      <c r="K28" s="36">
        <v>0.8</v>
      </c>
      <c r="L28" s="34">
        <v>9</v>
      </c>
      <c r="M28" s="36">
        <v>0.8</v>
      </c>
      <c r="N28" s="34">
        <v>9</v>
      </c>
      <c r="O28" s="36">
        <v>0.8</v>
      </c>
      <c r="P28" s="34">
        <v>9</v>
      </c>
    </row>
    <row r="29" spans="2:29" ht="13" thickBot="1">
      <c r="B29" s="42"/>
      <c r="G29" s="36">
        <v>0.9</v>
      </c>
      <c r="H29" s="34">
        <v>10</v>
      </c>
      <c r="I29" s="36">
        <v>0.9</v>
      </c>
      <c r="J29" s="34">
        <v>10</v>
      </c>
      <c r="K29" s="36">
        <v>0.9</v>
      </c>
      <c r="L29" s="34">
        <v>10</v>
      </c>
      <c r="M29" s="36">
        <v>0.9</v>
      </c>
      <c r="N29" s="34">
        <v>10</v>
      </c>
      <c r="O29" s="36">
        <v>0.9</v>
      </c>
      <c r="P29" s="34">
        <v>10</v>
      </c>
    </row>
    <row r="30" spans="2:29">
      <c r="F30" s="35"/>
      <c r="G30" s="36">
        <v>1</v>
      </c>
      <c r="H30" s="34">
        <v>11</v>
      </c>
      <c r="I30" s="36">
        <v>1</v>
      </c>
      <c r="J30" s="34">
        <v>11</v>
      </c>
      <c r="K30" s="36">
        <v>1</v>
      </c>
      <c r="L30" s="34">
        <v>11</v>
      </c>
      <c r="M30" s="36">
        <v>1</v>
      </c>
      <c r="N30" s="34">
        <v>11</v>
      </c>
      <c r="O30" s="36">
        <v>1</v>
      </c>
      <c r="P30" s="34">
        <v>11</v>
      </c>
    </row>
    <row r="31" spans="2:29" ht="15">
      <c r="B31" s="161" t="s">
        <v>29</v>
      </c>
      <c r="C31" s="13" t="s">
        <v>44</v>
      </c>
    </row>
    <row r="32" spans="2:29" ht="15">
      <c r="B32" s="162"/>
      <c r="C32" s="14">
        <f>F32</f>
        <v>0</v>
      </c>
      <c r="F32" s="35">
        <f>AVERAGE(F33,F35,F39,F41,F43,F45,F47,F49)/10</f>
        <v>0</v>
      </c>
    </row>
    <row r="33" spans="2:24">
      <c r="B33" s="11" t="s">
        <v>30</v>
      </c>
      <c r="E33" s="33" t="s">
        <v>55</v>
      </c>
      <c r="F33" s="35">
        <f>H33-1</f>
        <v>0</v>
      </c>
      <c r="G33" s="34">
        <v>1</v>
      </c>
      <c r="H33" s="35">
        <v>1</v>
      </c>
      <c r="I33" s="34">
        <v>2</v>
      </c>
      <c r="J33" s="35">
        <v>1</v>
      </c>
      <c r="K33" s="34">
        <v>3</v>
      </c>
      <c r="L33" s="35">
        <v>1</v>
      </c>
      <c r="M33" s="34">
        <v>4</v>
      </c>
      <c r="N33" s="35">
        <v>1</v>
      </c>
      <c r="O33" s="34">
        <v>5</v>
      </c>
      <c r="P33" s="35">
        <v>1</v>
      </c>
      <c r="Q33" s="34">
        <v>6</v>
      </c>
      <c r="R33" s="35">
        <v>1</v>
      </c>
      <c r="S33" s="34">
        <v>7</v>
      </c>
      <c r="T33" s="35">
        <v>1</v>
      </c>
      <c r="U33" s="34">
        <v>8</v>
      </c>
      <c r="V33" s="35">
        <v>1</v>
      </c>
      <c r="W33" s="34">
        <v>9</v>
      </c>
      <c r="X33" s="35">
        <v>1</v>
      </c>
    </row>
    <row r="34" spans="2:24">
      <c r="B34" s="39"/>
      <c r="G34" s="36">
        <v>0</v>
      </c>
      <c r="H34" s="34">
        <v>1</v>
      </c>
      <c r="I34" s="36">
        <v>0</v>
      </c>
      <c r="J34" s="34">
        <v>1</v>
      </c>
      <c r="K34" s="36">
        <v>0</v>
      </c>
      <c r="L34" s="34">
        <v>1</v>
      </c>
      <c r="M34" s="36">
        <v>0</v>
      </c>
      <c r="N34" s="34">
        <v>1</v>
      </c>
      <c r="O34" s="36">
        <v>0</v>
      </c>
      <c r="P34" s="34">
        <v>1</v>
      </c>
      <c r="Q34" s="36">
        <v>0</v>
      </c>
      <c r="R34" s="34">
        <v>1</v>
      </c>
      <c r="S34" s="36">
        <v>0</v>
      </c>
      <c r="T34" s="34">
        <v>1</v>
      </c>
      <c r="U34" s="36">
        <v>0</v>
      </c>
      <c r="V34" s="34">
        <v>1</v>
      </c>
      <c r="W34" s="36">
        <v>0</v>
      </c>
      <c r="X34" s="34">
        <v>1</v>
      </c>
    </row>
    <row r="35" spans="2:24">
      <c r="B35" s="11" t="s">
        <v>31</v>
      </c>
      <c r="E35" s="33" t="s">
        <v>56</v>
      </c>
      <c r="F35" s="35">
        <f>J33-1</f>
        <v>0</v>
      </c>
      <c r="G35" s="36">
        <v>0.1</v>
      </c>
      <c r="H35" s="34">
        <v>2</v>
      </c>
      <c r="I35" s="36">
        <v>0.1</v>
      </c>
      <c r="J35" s="34">
        <v>2</v>
      </c>
      <c r="K35" s="36">
        <v>0.1</v>
      </c>
      <c r="L35" s="34">
        <v>2</v>
      </c>
      <c r="M35" s="36">
        <v>0.1</v>
      </c>
      <c r="N35" s="34">
        <v>2</v>
      </c>
      <c r="O35" s="36">
        <v>0.1</v>
      </c>
      <c r="P35" s="34">
        <v>2</v>
      </c>
      <c r="Q35" s="36">
        <v>0.1</v>
      </c>
      <c r="R35" s="34">
        <v>2</v>
      </c>
      <c r="S35" s="36">
        <v>0.1</v>
      </c>
      <c r="T35" s="34">
        <v>2</v>
      </c>
      <c r="U35" s="36">
        <v>0.1</v>
      </c>
      <c r="V35" s="34">
        <v>2</v>
      </c>
      <c r="W35" s="36">
        <v>0.1</v>
      </c>
      <c r="X35" s="34">
        <v>2</v>
      </c>
    </row>
    <row r="36" spans="2:24">
      <c r="B36" s="40"/>
      <c r="G36" s="36">
        <v>0.2</v>
      </c>
      <c r="H36" s="34">
        <v>3</v>
      </c>
      <c r="I36" s="36">
        <v>0.2</v>
      </c>
      <c r="J36" s="34">
        <v>3</v>
      </c>
      <c r="K36" s="36">
        <v>0.2</v>
      </c>
      <c r="L36" s="34">
        <v>3</v>
      </c>
      <c r="M36" s="36">
        <v>0.2</v>
      </c>
      <c r="N36" s="34">
        <v>3</v>
      </c>
      <c r="O36" s="36">
        <v>0.2</v>
      </c>
      <c r="P36" s="34">
        <v>3</v>
      </c>
      <c r="Q36" s="36">
        <v>0.2</v>
      </c>
      <c r="R36" s="34">
        <v>3</v>
      </c>
      <c r="S36" s="36">
        <v>0.2</v>
      </c>
      <c r="T36" s="34">
        <v>3</v>
      </c>
      <c r="U36" s="36">
        <v>0.2</v>
      </c>
      <c r="V36" s="34">
        <v>3</v>
      </c>
      <c r="W36" s="36">
        <v>0.2</v>
      </c>
      <c r="X36" s="34">
        <v>3</v>
      </c>
    </row>
    <row r="37" spans="2:24">
      <c r="B37" s="11" t="s">
        <v>32</v>
      </c>
      <c r="E37" s="33" t="s">
        <v>57</v>
      </c>
      <c r="F37" s="35">
        <f>L33-1</f>
        <v>0</v>
      </c>
      <c r="G37" s="36">
        <v>0.3</v>
      </c>
      <c r="H37" s="34">
        <v>4</v>
      </c>
      <c r="I37" s="36">
        <v>0.3</v>
      </c>
      <c r="J37" s="34">
        <v>4</v>
      </c>
      <c r="K37" s="36">
        <v>0.3</v>
      </c>
      <c r="L37" s="34">
        <v>4</v>
      </c>
      <c r="M37" s="36">
        <v>0.3</v>
      </c>
      <c r="N37" s="34">
        <v>4</v>
      </c>
      <c r="O37" s="36">
        <v>0.3</v>
      </c>
      <c r="P37" s="34">
        <v>4</v>
      </c>
      <c r="Q37" s="36">
        <v>0.3</v>
      </c>
      <c r="R37" s="34">
        <v>4</v>
      </c>
      <c r="S37" s="36">
        <v>0.3</v>
      </c>
      <c r="T37" s="34">
        <v>4</v>
      </c>
      <c r="U37" s="36">
        <v>0.3</v>
      </c>
      <c r="V37" s="34">
        <v>4</v>
      </c>
      <c r="W37" s="36">
        <v>0.3</v>
      </c>
      <c r="X37" s="34">
        <v>4</v>
      </c>
    </row>
    <row r="38" spans="2:24">
      <c r="B38" s="40"/>
      <c r="G38" s="36">
        <v>0.4</v>
      </c>
      <c r="H38" s="34">
        <v>5</v>
      </c>
      <c r="I38" s="36">
        <v>0.4</v>
      </c>
      <c r="J38" s="34">
        <v>5</v>
      </c>
      <c r="K38" s="36">
        <v>0.4</v>
      </c>
      <c r="L38" s="34">
        <v>5</v>
      </c>
      <c r="M38" s="36">
        <v>0.4</v>
      </c>
      <c r="N38" s="34">
        <v>5</v>
      </c>
      <c r="O38" s="36">
        <v>0.4</v>
      </c>
      <c r="P38" s="34">
        <v>5</v>
      </c>
      <c r="Q38" s="36">
        <v>0.4</v>
      </c>
      <c r="R38" s="34">
        <v>5</v>
      </c>
      <c r="S38" s="36">
        <v>0.4</v>
      </c>
      <c r="T38" s="34">
        <v>5</v>
      </c>
      <c r="U38" s="36">
        <v>0.4</v>
      </c>
      <c r="V38" s="34">
        <v>5</v>
      </c>
      <c r="W38" s="36">
        <v>0.4</v>
      </c>
      <c r="X38" s="34">
        <v>5</v>
      </c>
    </row>
    <row r="39" spans="2:24">
      <c r="B39" s="11" t="s">
        <v>33</v>
      </c>
      <c r="E39" s="33" t="s">
        <v>58</v>
      </c>
      <c r="F39" s="35">
        <f>N33-1</f>
        <v>0</v>
      </c>
      <c r="G39" s="36">
        <v>0.5</v>
      </c>
      <c r="H39" s="34">
        <v>6</v>
      </c>
      <c r="I39" s="36">
        <v>0.5</v>
      </c>
      <c r="J39" s="34">
        <v>6</v>
      </c>
      <c r="K39" s="36">
        <v>0.5</v>
      </c>
      <c r="L39" s="34">
        <v>6</v>
      </c>
      <c r="M39" s="36">
        <v>0.5</v>
      </c>
      <c r="N39" s="34">
        <v>6</v>
      </c>
      <c r="O39" s="36">
        <v>0.5</v>
      </c>
      <c r="P39" s="34">
        <v>6</v>
      </c>
      <c r="Q39" s="36">
        <v>0.5</v>
      </c>
      <c r="R39" s="34">
        <v>6</v>
      </c>
      <c r="S39" s="36">
        <v>0.5</v>
      </c>
      <c r="T39" s="34">
        <v>6</v>
      </c>
      <c r="U39" s="36">
        <v>0.5</v>
      </c>
      <c r="V39" s="34">
        <v>6</v>
      </c>
      <c r="W39" s="36">
        <v>0.5</v>
      </c>
      <c r="X39" s="34">
        <v>6</v>
      </c>
    </row>
    <row r="40" spans="2:24">
      <c r="B40" s="40"/>
      <c r="G40" s="36">
        <v>0.6</v>
      </c>
      <c r="H40" s="34">
        <v>7</v>
      </c>
      <c r="I40" s="36">
        <v>0.6</v>
      </c>
      <c r="J40" s="34">
        <v>7</v>
      </c>
      <c r="K40" s="36">
        <v>0.6</v>
      </c>
      <c r="L40" s="34">
        <v>7</v>
      </c>
      <c r="M40" s="36">
        <v>0.6</v>
      </c>
      <c r="N40" s="34">
        <v>7</v>
      </c>
      <c r="O40" s="36">
        <v>0.6</v>
      </c>
      <c r="P40" s="34">
        <v>7</v>
      </c>
      <c r="Q40" s="36">
        <v>0.6</v>
      </c>
      <c r="R40" s="34">
        <v>7</v>
      </c>
      <c r="S40" s="36">
        <v>0.6</v>
      </c>
      <c r="T40" s="34">
        <v>7</v>
      </c>
      <c r="U40" s="36">
        <v>0.6</v>
      </c>
      <c r="V40" s="34">
        <v>7</v>
      </c>
      <c r="W40" s="36">
        <v>0.6</v>
      </c>
      <c r="X40" s="34">
        <v>7</v>
      </c>
    </row>
    <row r="41" spans="2:24">
      <c r="B41" s="11" t="s">
        <v>34</v>
      </c>
      <c r="E41" s="33" t="s">
        <v>59</v>
      </c>
      <c r="F41" s="35">
        <f>P33-1</f>
        <v>0</v>
      </c>
      <c r="G41" s="36">
        <v>0.7</v>
      </c>
      <c r="H41" s="34">
        <v>8</v>
      </c>
      <c r="I41" s="36">
        <v>0.7</v>
      </c>
      <c r="J41" s="34">
        <v>8</v>
      </c>
      <c r="K41" s="36">
        <v>0.7</v>
      </c>
      <c r="L41" s="34">
        <v>8</v>
      </c>
      <c r="M41" s="36">
        <v>0.7</v>
      </c>
      <c r="N41" s="34">
        <v>8</v>
      </c>
      <c r="O41" s="36">
        <v>0.7</v>
      </c>
      <c r="P41" s="34">
        <v>8</v>
      </c>
      <c r="Q41" s="36">
        <v>0.7</v>
      </c>
      <c r="R41" s="34">
        <v>8</v>
      </c>
      <c r="S41" s="36">
        <v>0.7</v>
      </c>
      <c r="T41" s="34">
        <v>8</v>
      </c>
      <c r="U41" s="36">
        <v>0.7</v>
      </c>
      <c r="V41" s="34">
        <v>8</v>
      </c>
      <c r="W41" s="36">
        <v>0.7</v>
      </c>
      <c r="X41" s="34">
        <v>8</v>
      </c>
    </row>
    <row r="42" spans="2:24">
      <c r="B42" s="40"/>
      <c r="G42" s="36">
        <v>0.8</v>
      </c>
      <c r="H42" s="34">
        <v>9</v>
      </c>
      <c r="I42" s="36">
        <v>0.8</v>
      </c>
      <c r="J42" s="34">
        <v>9</v>
      </c>
      <c r="K42" s="36">
        <v>0.8</v>
      </c>
      <c r="L42" s="34">
        <v>9</v>
      </c>
      <c r="M42" s="36">
        <v>0.8</v>
      </c>
      <c r="N42" s="34">
        <v>9</v>
      </c>
      <c r="O42" s="36">
        <v>0.8</v>
      </c>
      <c r="P42" s="34">
        <v>9</v>
      </c>
      <c r="Q42" s="36">
        <v>0.8</v>
      </c>
      <c r="R42" s="34">
        <v>9</v>
      </c>
      <c r="S42" s="36">
        <v>0.8</v>
      </c>
      <c r="T42" s="34">
        <v>9</v>
      </c>
      <c r="U42" s="36">
        <v>0.8</v>
      </c>
      <c r="V42" s="34">
        <v>9</v>
      </c>
      <c r="W42" s="36">
        <v>0.8</v>
      </c>
      <c r="X42" s="34">
        <v>9</v>
      </c>
    </row>
    <row r="43" spans="2:24">
      <c r="B43" s="11" t="s">
        <v>35</v>
      </c>
      <c r="E43" s="33" t="s">
        <v>60</v>
      </c>
      <c r="F43" s="35">
        <f>R33-1</f>
        <v>0</v>
      </c>
      <c r="G43" s="36">
        <v>0.9</v>
      </c>
      <c r="H43" s="34">
        <v>10</v>
      </c>
      <c r="I43" s="36">
        <v>0.9</v>
      </c>
      <c r="J43" s="34">
        <v>10</v>
      </c>
      <c r="K43" s="36">
        <v>0.9</v>
      </c>
      <c r="L43" s="34">
        <v>10</v>
      </c>
      <c r="M43" s="36">
        <v>0.9</v>
      </c>
      <c r="N43" s="34">
        <v>10</v>
      </c>
      <c r="O43" s="36">
        <v>0.9</v>
      </c>
      <c r="P43" s="34">
        <v>10</v>
      </c>
      <c r="Q43" s="36">
        <v>0.9</v>
      </c>
      <c r="R43" s="34">
        <v>10</v>
      </c>
      <c r="S43" s="36">
        <v>0.9</v>
      </c>
      <c r="T43" s="34">
        <v>10</v>
      </c>
      <c r="U43" s="36">
        <v>0.9</v>
      </c>
      <c r="V43" s="34">
        <v>10</v>
      </c>
      <c r="W43" s="36">
        <v>0.9</v>
      </c>
      <c r="X43" s="34">
        <v>10</v>
      </c>
    </row>
    <row r="44" spans="2:24">
      <c r="B44" s="43"/>
      <c r="G44" s="36">
        <v>1</v>
      </c>
      <c r="H44" s="34">
        <v>11</v>
      </c>
      <c r="I44" s="36">
        <v>1</v>
      </c>
      <c r="J44" s="34">
        <v>11</v>
      </c>
      <c r="K44" s="36">
        <v>1</v>
      </c>
      <c r="L44" s="34">
        <v>11</v>
      </c>
      <c r="M44" s="36">
        <v>1</v>
      </c>
      <c r="N44" s="34">
        <v>11</v>
      </c>
      <c r="O44" s="36">
        <v>1</v>
      </c>
      <c r="P44" s="34">
        <v>11</v>
      </c>
      <c r="Q44" s="36">
        <v>1</v>
      </c>
      <c r="R44" s="34">
        <v>11</v>
      </c>
      <c r="S44" s="36">
        <v>1</v>
      </c>
      <c r="T44" s="34">
        <v>11</v>
      </c>
      <c r="U44" s="36">
        <v>1</v>
      </c>
      <c r="V44" s="34">
        <v>11</v>
      </c>
      <c r="W44" s="36">
        <v>1</v>
      </c>
      <c r="X44" s="34">
        <v>11</v>
      </c>
    </row>
    <row r="45" spans="2:24">
      <c r="B45" s="15" t="s">
        <v>36</v>
      </c>
      <c r="E45" s="33" t="s">
        <v>61</v>
      </c>
      <c r="F45" s="35">
        <f>T33-1</f>
        <v>0</v>
      </c>
    </row>
    <row r="46" spans="2:24">
      <c r="B46" s="40"/>
    </row>
    <row r="47" spans="2:24">
      <c r="B47" s="11" t="s">
        <v>37</v>
      </c>
      <c r="E47" s="33" t="s">
        <v>62</v>
      </c>
      <c r="F47" s="35">
        <f>V33-1</f>
        <v>0</v>
      </c>
    </row>
    <row r="48" spans="2:24">
      <c r="B48" s="40"/>
    </row>
    <row r="49" spans="2:86">
      <c r="B49" s="11" t="s">
        <v>38</v>
      </c>
      <c r="E49" s="33" t="s">
        <v>63</v>
      </c>
      <c r="F49" s="35">
        <f>X33-1</f>
        <v>0</v>
      </c>
    </row>
    <row r="50" spans="2:86" ht="13" thickBot="1">
      <c r="B50" s="41"/>
    </row>
    <row r="53" spans="2:86" ht="15">
      <c r="B53" s="163" t="s">
        <v>39</v>
      </c>
      <c r="C53" s="16" t="s">
        <v>44</v>
      </c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</row>
    <row r="54" spans="2:86" ht="15">
      <c r="B54" s="164"/>
      <c r="C54" s="17">
        <f>F54</f>
        <v>0</v>
      </c>
      <c r="F54" s="35">
        <f>AVERAGE(F55,F57,F59,F61)/10</f>
        <v>0</v>
      </c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</row>
    <row r="55" spans="2:86">
      <c r="B55" s="18" t="s">
        <v>40</v>
      </c>
      <c r="E55" s="33" t="s">
        <v>64</v>
      </c>
      <c r="F55" s="35">
        <f>H55-1</f>
        <v>0</v>
      </c>
      <c r="G55" s="34">
        <v>1</v>
      </c>
      <c r="H55" s="35">
        <v>1</v>
      </c>
      <c r="I55" s="34">
        <v>2</v>
      </c>
      <c r="J55" s="35">
        <v>1</v>
      </c>
      <c r="K55" s="34">
        <v>3</v>
      </c>
      <c r="L55" s="35">
        <v>1</v>
      </c>
      <c r="M55" s="34">
        <v>4</v>
      </c>
      <c r="N55" s="35">
        <v>1</v>
      </c>
      <c r="O55" s="34">
        <v>5</v>
      </c>
      <c r="P55" s="35">
        <v>9</v>
      </c>
      <c r="Q55" s="34">
        <v>6</v>
      </c>
      <c r="R55" s="35">
        <v>9</v>
      </c>
      <c r="S55" s="34">
        <v>7</v>
      </c>
      <c r="T55" s="35">
        <v>9</v>
      </c>
      <c r="U55" s="34">
        <v>8</v>
      </c>
      <c r="V55" s="35">
        <v>9</v>
      </c>
      <c r="W55" s="34">
        <v>9</v>
      </c>
      <c r="X55" s="35">
        <v>9</v>
      </c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</row>
    <row r="56" spans="2:86">
      <c r="B56" s="39"/>
      <c r="G56" s="36">
        <v>0</v>
      </c>
      <c r="H56" s="34">
        <v>1</v>
      </c>
      <c r="I56" s="36">
        <v>0</v>
      </c>
      <c r="J56" s="34">
        <v>1</v>
      </c>
      <c r="K56" s="36">
        <v>0</v>
      </c>
      <c r="L56" s="34">
        <v>1</v>
      </c>
      <c r="M56" s="36">
        <v>0</v>
      </c>
      <c r="N56" s="34">
        <v>1</v>
      </c>
      <c r="O56" s="36">
        <v>0</v>
      </c>
      <c r="P56" s="34">
        <v>1</v>
      </c>
      <c r="Q56" s="36">
        <v>0</v>
      </c>
      <c r="R56" s="34">
        <v>1</v>
      </c>
      <c r="S56" s="36">
        <v>0</v>
      </c>
      <c r="T56" s="34">
        <v>1</v>
      </c>
      <c r="U56" s="36">
        <v>0</v>
      </c>
      <c r="V56" s="34">
        <v>1</v>
      </c>
      <c r="W56" s="36">
        <v>0</v>
      </c>
      <c r="X56" s="34">
        <v>1</v>
      </c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</row>
    <row r="57" spans="2:86">
      <c r="B57" s="18" t="s">
        <v>41</v>
      </c>
      <c r="E57" s="33" t="s">
        <v>65</v>
      </c>
      <c r="F57" s="35">
        <f>J55-1</f>
        <v>0</v>
      </c>
      <c r="G57" s="36">
        <v>0.1</v>
      </c>
      <c r="H57" s="34">
        <v>2</v>
      </c>
      <c r="I57" s="36">
        <v>0.1</v>
      </c>
      <c r="J57" s="34">
        <v>2</v>
      </c>
      <c r="K57" s="36">
        <v>0.1</v>
      </c>
      <c r="L57" s="34">
        <v>2</v>
      </c>
      <c r="M57" s="36">
        <v>0.1</v>
      </c>
      <c r="N57" s="34">
        <v>2</v>
      </c>
      <c r="O57" s="36">
        <v>0.1</v>
      </c>
      <c r="P57" s="34">
        <v>2</v>
      </c>
      <c r="Q57" s="36">
        <v>0.1</v>
      </c>
      <c r="R57" s="34">
        <v>2</v>
      </c>
      <c r="S57" s="36">
        <v>0.1</v>
      </c>
      <c r="T57" s="34">
        <v>2</v>
      </c>
      <c r="U57" s="36">
        <v>0.1</v>
      </c>
      <c r="V57" s="34">
        <v>2</v>
      </c>
      <c r="W57" s="36">
        <v>0.1</v>
      </c>
      <c r="X57" s="34">
        <v>2</v>
      </c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</row>
    <row r="58" spans="2:86">
      <c r="B58" s="40"/>
      <c r="G58" s="36">
        <v>0.2</v>
      </c>
      <c r="H58" s="34">
        <v>3</v>
      </c>
      <c r="I58" s="36">
        <v>0.2</v>
      </c>
      <c r="J58" s="34">
        <v>3</v>
      </c>
      <c r="K58" s="36">
        <v>0.2</v>
      </c>
      <c r="L58" s="34">
        <v>3</v>
      </c>
      <c r="M58" s="36">
        <v>0.2</v>
      </c>
      <c r="N58" s="34">
        <v>3</v>
      </c>
      <c r="O58" s="36">
        <v>0.2</v>
      </c>
      <c r="P58" s="34">
        <v>3</v>
      </c>
      <c r="Q58" s="36">
        <v>0.2</v>
      </c>
      <c r="R58" s="34">
        <v>3</v>
      </c>
      <c r="S58" s="36">
        <v>0.2</v>
      </c>
      <c r="T58" s="34">
        <v>3</v>
      </c>
      <c r="U58" s="36">
        <v>0.2</v>
      </c>
      <c r="V58" s="34">
        <v>3</v>
      </c>
      <c r="W58" s="36">
        <v>0.2</v>
      </c>
      <c r="X58" s="34">
        <v>3</v>
      </c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</row>
    <row r="59" spans="2:86">
      <c r="B59" s="18" t="s">
        <v>42</v>
      </c>
      <c r="E59" s="33" t="s">
        <v>66</v>
      </c>
      <c r="F59" s="35">
        <f>L55-1</f>
        <v>0</v>
      </c>
      <c r="G59" s="36">
        <v>0.3</v>
      </c>
      <c r="H59" s="34">
        <v>4</v>
      </c>
      <c r="I59" s="36">
        <v>0.3</v>
      </c>
      <c r="J59" s="34">
        <v>4</v>
      </c>
      <c r="K59" s="36">
        <v>0.3</v>
      </c>
      <c r="L59" s="34">
        <v>4</v>
      </c>
      <c r="M59" s="36">
        <v>0.3</v>
      </c>
      <c r="N59" s="34">
        <v>4</v>
      </c>
      <c r="O59" s="36">
        <v>0.3</v>
      </c>
      <c r="P59" s="34">
        <v>4</v>
      </c>
      <c r="Q59" s="36">
        <v>0.3</v>
      </c>
      <c r="R59" s="34">
        <v>4</v>
      </c>
      <c r="S59" s="36">
        <v>0.3</v>
      </c>
      <c r="T59" s="34">
        <v>4</v>
      </c>
      <c r="U59" s="36">
        <v>0.3</v>
      </c>
      <c r="V59" s="34">
        <v>4</v>
      </c>
      <c r="W59" s="36">
        <v>0.3</v>
      </c>
      <c r="X59" s="34">
        <v>4</v>
      </c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</row>
    <row r="60" spans="2:86">
      <c r="B60" s="40"/>
      <c r="G60" s="36">
        <v>0.4</v>
      </c>
      <c r="H60" s="34">
        <v>5</v>
      </c>
      <c r="I60" s="36">
        <v>0.4</v>
      </c>
      <c r="J60" s="34">
        <v>5</v>
      </c>
      <c r="K60" s="36">
        <v>0.4</v>
      </c>
      <c r="L60" s="34">
        <v>5</v>
      </c>
      <c r="M60" s="36">
        <v>0.4</v>
      </c>
      <c r="N60" s="34">
        <v>5</v>
      </c>
      <c r="O60" s="36">
        <v>0.4</v>
      </c>
      <c r="P60" s="34">
        <v>5</v>
      </c>
      <c r="Q60" s="36">
        <v>0.4</v>
      </c>
      <c r="R60" s="34">
        <v>5</v>
      </c>
      <c r="S60" s="36">
        <v>0.4</v>
      </c>
      <c r="T60" s="34">
        <v>5</v>
      </c>
      <c r="U60" s="36">
        <v>0.4</v>
      </c>
      <c r="V60" s="34">
        <v>5</v>
      </c>
      <c r="W60" s="36">
        <v>0.4</v>
      </c>
      <c r="X60" s="34">
        <v>5</v>
      </c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</row>
    <row r="61" spans="2:86">
      <c r="B61" s="18" t="s">
        <v>43</v>
      </c>
      <c r="E61" s="33" t="s">
        <v>67</v>
      </c>
      <c r="F61" s="35">
        <f>N55-1</f>
        <v>0</v>
      </c>
      <c r="G61" s="36">
        <v>0.5</v>
      </c>
      <c r="H61" s="34">
        <v>6</v>
      </c>
      <c r="I61" s="36">
        <v>0.5</v>
      </c>
      <c r="J61" s="34">
        <v>6</v>
      </c>
      <c r="K61" s="36">
        <v>0.5</v>
      </c>
      <c r="L61" s="34">
        <v>6</v>
      </c>
      <c r="M61" s="36">
        <v>0.5</v>
      </c>
      <c r="N61" s="34">
        <v>6</v>
      </c>
      <c r="O61" s="36">
        <v>0.5</v>
      </c>
      <c r="P61" s="34">
        <v>6</v>
      </c>
      <c r="Q61" s="36">
        <v>0.5</v>
      </c>
      <c r="R61" s="34">
        <v>6</v>
      </c>
      <c r="S61" s="36">
        <v>0.5</v>
      </c>
      <c r="T61" s="34">
        <v>6</v>
      </c>
      <c r="U61" s="36">
        <v>0.5</v>
      </c>
      <c r="V61" s="34">
        <v>6</v>
      </c>
      <c r="W61" s="36">
        <v>0.5</v>
      </c>
      <c r="X61" s="34">
        <v>6</v>
      </c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</row>
    <row r="62" spans="2:86" ht="13" thickBot="1">
      <c r="B62" s="41"/>
      <c r="G62" s="36">
        <v>0.6</v>
      </c>
      <c r="H62" s="34">
        <v>7</v>
      </c>
      <c r="I62" s="36">
        <v>0.6</v>
      </c>
      <c r="J62" s="34">
        <v>7</v>
      </c>
      <c r="K62" s="36">
        <v>0.6</v>
      </c>
      <c r="L62" s="34">
        <v>7</v>
      </c>
      <c r="M62" s="36">
        <v>0.6</v>
      </c>
      <c r="N62" s="34">
        <v>7</v>
      </c>
      <c r="O62" s="36">
        <v>0.6</v>
      </c>
      <c r="P62" s="34">
        <v>7</v>
      </c>
      <c r="Q62" s="36">
        <v>0.6</v>
      </c>
      <c r="R62" s="34">
        <v>7</v>
      </c>
      <c r="S62" s="36">
        <v>0.6</v>
      </c>
      <c r="T62" s="34">
        <v>7</v>
      </c>
      <c r="U62" s="36">
        <v>0.6</v>
      </c>
      <c r="V62" s="34">
        <v>7</v>
      </c>
      <c r="W62" s="36">
        <v>0.6</v>
      </c>
      <c r="X62" s="34">
        <v>7</v>
      </c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</row>
    <row r="63" spans="2:86">
      <c r="B63" s="19"/>
      <c r="C63" s="20"/>
      <c r="F63" s="35"/>
      <c r="G63" s="36">
        <v>0.7</v>
      </c>
      <c r="H63" s="34">
        <v>8</v>
      </c>
      <c r="I63" s="36">
        <v>0.7</v>
      </c>
      <c r="J63" s="34">
        <v>8</v>
      </c>
      <c r="K63" s="36">
        <v>0.7</v>
      </c>
      <c r="L63" s="34">
        <v>8</v>
      </c>
      <c r="M63" s="36">
        <v>0.7</v>
      </c>
      <c r="N63" s="34">
        <v>8</v>
      </c>
      <c r="O63" s="36">
        <v>0.7</v>
      </c>
      <c r="P63" s="34">
        <v>8</v>
      </c>
      <c r="Q63" s="36">
        <v>0.7</v>
      </c>
      <c r="R63" s="34">
        <v>8</v>
      </c>
      <c r="S63" s="36">
        <v>0.7</v>
      </c>
      <c r="T63" s="34">
        <v>8</v>
      </c>
      <c r="U63" s="36">
        <v>0.7</v>
      </c>
      <c r="V63" s="34">
        <v>8</v>
      </c>
      <c r="W63" s="36">
        <v>0.7</v>
      </c>
      <c r="X63" s="34">
        <v>8</v>
      </c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</row>
    <row r="64" spans="2:86">
      <c r="B64" s="21"/>
      <c r="C64" s="20"/>
      <c r="G64" s="36">
        <v>0.8</v>
      </c>
      <c r="H64" s="34">
        <v>9</v>
      </c>
      <c r="I64" s="36">
        <v>0.8</v>
      </c>
      <c r="J64" s="34">
        <v>9</v>
      </c>
      <c r="K64" s="36">
        <v>0.8</v>
      </c>
      <c r="L64" s="34">
        <v>9</v>
      </c>
      <c r="M64" s="36">
        <v>0.8</v>
      </c>
      <c r="N64" s="34">
        <v>9</v>
      </c>
      <c r="O64" s="36">
        <v>0.8</v>
      </c>
      <c r="P64" s="34">
        <v>9</v>
      </c>
      <c r="Q64" s="36">
        <v>0.8</v>
      </c>
      <c r="R64" s="34">
        <v>9</v>
      </c>
      <c r="S64" s="36">
        <v>0.8</v>
      </c>
      <c r="T64" s="34">
        <v>9</v>
      </c>
      <c r="U64" s="36">
        <v>0.8</v>
      </c>
      <c r="V64" s="34">
        <v>9</v>
      </c>
      <c r="W64" s="36">
        <v>0.8</v>
      </c>
      <c r="X64" s="34">
        <v>9</v>
      </c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</row>
    <row r="65" spans="2:86">
      <c r="B65" s="19"/>
      <c r="C65" s="20"/>
      <c r="F65" s="35"/>
      <c r="G65" s="36">
        <v>0.9</v>
      </c>
      <c r="H65" s="34">
        <v>10</v>
      </c>
      <c r="I65" s="36">
        <v>0.9</v>
      </c>
      <c r="J65" s="34">
        <v>10</v>
      </c>
      <c r="K65" s="36">
        <v>0.9</v>
      </c>
      <c r="L65" s="34">
        <v>10</v>
      </c>
      <c r="M65" s="36">
        <v>0.9</v>
      </c>
      <c r="N65" s="34">
        <v>10</v>
      </c>
      <c r="O65" s="36">
        <v>0.9</v>
      </c>
      <c r="P65" s="34">
        <v>10</v>
      </c>
      <c r="Q65" s="36">
        <v>0.9</v>
      </c>
      <c r="R65" s="34">
        <v>10</v>
      </c>
      <c r="S65" s="36">
        <v>0.9</v>
      </c>
      <c r="T65" s="34">
        <v>10</v>
      </c>
      <c r="U65" s="36">
        <v>0.9</v>
      </c>
      <c r="V65" s="34">
        <v>10</v>
      </c>
      <c r="W65" s="36">
        <v>0.9</v>
      </c>
      <c r="X65" s="34">
        <v>10</v>
      </c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</row>
    <row r="66" spans="2:86">
      <c r="B66" s="22"/>
      <c r="C66" s="20"/>
      <c r="G66" s="36">
        <v>1</v>
      </c>
      <c r="H66" s="34">
        <v>11</v>
      </c>
      <c r="I66" s="36">
        <v>1</v>
      </c>
      <c r="J66" s="34">
        <v>11</v>
      </c>
      <c r="K66" s="36">
        <v>1</v>
      </c>
      <c r="L66" s="34">
        <v>11</v>
      </c>
      <c r="M66" s="36">
        <v>1</v>
      </c>
      <c r="N66" s="34">
        <v>11</v>
      </c>
      <c r="O66" s="36">
        <v>1</v>
      </c>
      <c r="P66" s="34">
        <v>11</v>
      </c>
      <c r="Q66" s="36">
        <v>1</v>
      </c>
      <c r="R66" s="34">
        <v>11</v>
      </c>
      <c r="S66" s="36">
        <v>1</v>
      </c>
      <c r="T66" s="34">
        <v>11</v>
      </c>
      <c r="U66" s="36">
        <v>1</v>
      </c>
      <c r="V66" s="34">
        <v>11</v>
      </c>
      <c r="W66" s="36">
        <v>1</v>
      </c>
      <c r="X66" s="34">
        <v>11</v>
      </c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</row>
    <row r="67" spans="2:86">
      <c r="B67" s="19"/>
      <c r="C67" s="20"/>
      <c r="F67" s="35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</row>
    <row r="68" spans="2:86">
      <c r="B68" s="21"/>
      <c r="C68" s="20"/>
    </row>
  </sheetData>
  <sheetProtection password="CFC0" sheet="1" objects="1" scenarios="1"/>
  <mergeCells count="5">
    <mergeCell ref="B3:B4"/>
    <mergeCell ref="B18:B19"/>
    <mergeCell ref="B31:B32"/>
    <mergeCell ref="B53:B54"/>
    <mergeCell ref="B1:C1"/>
  </mergeCell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Drop Down 1">
              <controlPr defaultSize="0" autoLine="0" autoPict="0">
                <anchor moveWithCells="1">
                  <from>
                    <xdr:col>2</xdr:col>
                    <xdr:colOff>12700</xdr:colOff>
                    <xdr:row>4</xdr:row>
                    <xdr:rowOff>25400</xdr:rowOff>
                  </from>
                  <to>
                    <xdr:col>2</xdr:col>
                    <xdr:colOff>800100</xdr:colOff>
                    <xdr:row>4</xdr:row>
                    <xdr:rowOff>330200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074" r:id="rId4" name="Drop Down 2">
              <controlPr defaultSize="0" autoLine="0" autoPict="0">
                <anchor moveWithCells="1">
                  <from>
                    <xdr:col>2</xdr:col>
                    <xdr:colOff>12700</xdr:colOff>
                    <xdr:row>6</xdr:row>
                    <xdr:rowOff>25400</xdr:rowOff>
                  </from>
                  <to>
                    <xdr:col>2</xdr:col>
                    <xdr:colOff>800100</xdr:colOff>
                    <xdr:row>7</xdr:row>
                    <xdr:rowOff>114300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075" r:id="rId5" name="Drop Down 3">
              <controlPr defaultSize="0" autoLine="0" autoPict="0">
                <anchor moveWithCells="1">
                  <from>
                    <xdr:col>2</xdr:col>
                    <xdr:colOff>12700</xdr:colOff>
                    <xdr:row>8</xdr:row>
                    <xdr:rowOff>25400</xdr:rowOff>
                  </from>
                  <to>
                    <xdr:col>25</xdr:col>
                    <xdr:colOff>50800</xdr:colOff>
                    <xdr:row>9</xdr:row>
                    <xdr:rowOff>114300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076" r:id="rId6" name="Drop Down 4">
              <controlPr defaultSize="0" autoLine="0" autoPict="0">
                <anchor moveWithCells="1">
                  <from>
                    <xdr:col>2</xdr:col>
                    <xdr:colOff>12700</xdr:colOff>
                    <xdr:row>10</xdr:row>
                    <xdr:rowOff>25400</xdr:rowOff>
                  </from>
                  <to>
                    <xdr:col>2</xdr:col>
                    <xdr:colOff>800100</xdr:colOff>
                    <xdr:row>11</xdr:row>
                    <xdr:rowOff>114300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077" r:id="rId7" name="Drop Down 5">
              <controlPr defaultSize="0" autoLine="0" autoPict="0">
                <anchor moveWithCells="1">
                  <from>
                    <xdr:col>2</xdr:col>
                    <xdr:colOff>12700</xdr:colOff>
                    <xdr:row>12</xdr:row>
                    <xdr:rowOff>25400</xdr:rowOff>
                  </from>
                  <to>
                    <xdr:col>2</xdr:col>
                    <xdr:colOff>800100</xdr:colOff>
                    <xdr:row>13</xdr:row>
                    <xdr:rowOff>114300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078" r:id="rId8" name="Drop Down 6">
              <controlPr defaultSize="0" autoLine="0" autoPict="0">
                <anchor moveWithCells="1">
                  <from>
                    <xdr:col>2</xdr:col>
                    <xdr:colOff>12700</xdr:colOff>
                    <xdr:row>14</xdr:row>
                    <xdr:rowOff>25400</xdr:rowOff>
                  </from>
                  <to>
                    <xdr:col>2</xdr:col>
                    <xdr:colOff>800100</xdr:colOff>
                    <xdr:row>15</xdr:row>
                    <xdr:rowOff>114300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079" r:id="rId9" name="Drop Down 7">
              <controlPr defaultSize="0" autoLine="0" autoPict="0">
                <anchor moveWithCells="1">
                  <from>
                    <xdr:col>2</xdr:col>
                    <xdr:colOff>12700</xdr:colOff>
                    <xdr:row>19</xdr:row>
                    <xdr:rowOff>25400</xdr:rowOff>
                  </from>
                  <to>
                    <xdr:col>2</xdr:col>
                    <xdr:colOff>800100</xdr:colOff>
                    <xdr:row>20</xdr:row>
                    <xdr:rowOff>114300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080" r:id="rId10" name="Drop Down 8">
              <controlPr defaultSize="0" autoLine="0" autoPict="0">
                <anchor moveWithCells="1">
                  <from>
                    <xdr:col>2</xdr:col>
                    <xdr:colOff>12700</xdr:colOff>
                    <xdr:row>21</xdr:row>
                    <xdr:rowOff>25400</xdr:rowOff>
                  </from>
                  <to>
                    <xdr:col>2</xdr:col>
                    <xdr:colOff>800100</xdr:colOff>
                    <xdr:row>22</xdr:row>
                    <xdr:rowOff>114300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082" r:id="rId11" name="Drop Down 10">
              <controlPr defaultSize="0" autoLine="0" autoPict="0">
                <anchor moveWithCells="1">
                  <from>
                    <xdr:col>2</xdr:col>
                    <xdr:colOff>12700</xdr:colOff>
                    <xdr:row>25</xdr:row>
                    <xdr:rowOff>25400</xdr:rowOff>
                  </from>
                  <to>
                    <xdr:col>2</xdr:col>
                    <xdr:colOff>800100</xdr:colOff>
                    <xdr:row>26</xdr:row>
                    <xdr:rowOff>114300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083" r:id="rId12" name="Drop Down 11">
              <controlPr defaultSize="0" autoLine="0" autoPict="0">
                <anchor moveWithCells="1">
                  <from>
                    <xdr:col>2</xdr:col>
                    <xdr:colOff>12700</xdr:colOff>
                    <xdr:row>27</xdr:row>
                    <xdr:rowOff>25400</xdr:rowOff>
                  </from>
                  <to>
                    <xdr:col>2</xdr:col>
                    <xdr:colOff>800100</xdr:colOff>
                    <xdr:row>27</xdr:row>
                    <xdr:rowOff>330200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085" r:id="rId13" name="Drop Down 13">
              <controlPr defaultSize="0" autoLine="0" autoPict="0">
                <anchor moveWithCells="1">
                  <from>
                    <xdr:col>2</xdr:col>
                    <xdr:colOff>12700</xdr:colOff>
                    <xdr:row>23</xdr:row>
                    <xdr:rowOff>25400</xdr:rowOff>
                  </from>
                  <to>
                    <xdr:col>2</xdr:col>
                    <xdr:colOff>800100</xdr:colOff>
                    <xdr:row>24</xdr:row>
                    <xdr:rowOff>114300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086" r:id="rId14" name="Drop Down 14">
              <controlPr defaultSize="0" autoLine="0" autoPict="0">
                <anchor moveWithCells="1">
                  <from>
                    <xdr:col>2</xdr:col>
                    <xdr:colOff>12700</xdr:colOff>
                    <xdr:row>32</xdr:row>
                    <xdr:rowOff>25400</xdr:rowOff>
                  </from>
                  <to>
                    <xdr:col>2</xdr:col>
                    <xdr:colOff>800100</xdr:colOff>
                    <xdr:row>33</xdr:row>
                    <xdr:rowOff>114300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087" r:id="rId15" name="Drop Down 15">
              <controlPr defaultSize="0" autoLine="0" autoPict="0">
                <anchor moveWithCells="1">
                  <from>
                    <xdr:col>2</xdr:col>
                    <xdr:colOff>12700</xdr:colOff>
                    <xdr:row>34</xdr:row>
                    <xdr:rowOff>25400</xdr:rowOff>
                  </from>
                  <to>
                    <xdr:col>2</xdr:col>
                    <xdr:colOff>800100</xdr:colOff>
                    <xdr:row>35</xdr:row>
                    <xdr:rowOff>114300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089" r:id="rId16" name="Drop Down 17">
              <controlPr defaultSize="0" autoLine="0" autoPict="0">
                <anchor moveWithCells="1">
                  <from>
                    <xdr:col>2</xdr:col>
                    <xdr:colOff>12700</xdr:colOff>
                    <xdr:row>38</xdr:row>
                    <xdr:rowOff>25400</xdr:rowOff>
                  </from>
                  <to>
                    <xdr:col>2</xdr:col>
                    <xdr:colOff>800100</xdr:colOff>
                    <xdr:row>39</xdr:row>
                    <xdr:rowOff>114300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090" r:id="rId17" name="Drop Down 18">
              <controlPr defaultSize="0" autoLine="0" autoPict="0">
                <anchor moveWithCells="1">
                  <from>
                    <xdr:col>2</xdr:col>
                    <xdr:colOff>12700</xdr:colOff>
                    <xdr:row>40</xdr:row>
                    <xdr:rowOff>25400</xdr:rowOff>
                  </from>
                  <to>
                    <xdr:col>2</xdr:col>
                    <xdr:colOff>800100</xdr:colOff>
                    <xdr:row>41</xdr:row>
                    <xdr:rowOff>114300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091" r:id="rId18" name="Drop Down 19">
              <controlPr defaultSize="0" autoLine="0" autoPict="0">
                <anchor moveWithCells="1">
                  <from>
                    <xdr:col>2</xdr:col>
                    <xdr:colOff>12700</xdr:colOff>
                    <xdr:row>42</xdr:row>
                    <xdr:rowOff>25400</xdr:rowOff>
                  </from>
                  <to>
                    <xdr:col>2</xdr:col>
                    <xdr:colOff>800100</xdr:colOff>
                    <xdr:row>43</xdr:row>
                    <xdr:rowOff>114300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092" r:id="rId19" name="Drop Down 20">
              <controlPr defaultSize="0" autoLine="0" autoPict="0">
                <anchor moveWithCells="1">
                  <from>
                    <xdr:col>2</xdr:col>
                    <xdr:colOff>12700</xdr:colOff>
                    <xdr:row>44</xdr:row>
                    <xdr:rowOff>25400</xdr:rowOff>
                  </from>
                  <to>
                    <xdr:col>2</xdr:col>
                    <xdr:colOff>800100</xdr:colOff>
                    <xdr:row>45</xdr:row>
                    <xdr:rowOff>114300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093" r:id="rId20" name="Drop Down 21">
              <controlPr defaultSize="0" autoLine="0" autoPict="0">
                <anchor moveWithCells="1">
                  <from>
                    <xdr:col>2</xdr:col>
                    <xdr:colOff>12700</xdr:colOff>
                    <xdr:row>46</xdr:row>
                    <xdr:rowOff>25400</xdr:rowOff>
                  </from>
                  <to>
                    <xdr:col>2</xdr:col>
                    <xdr:colOff>800100</xdr:colOff>
                    <xdr:row>47</xdr:row>
                    <xdr:rowOff>114300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094" r:id="rId21" name="Drop Down 22">
              <controlPr defaultSize="0" autoLine="0" autoPict="0">
                <anchor moveWithCells="1">
                  <from>
                    <xdr:col>2</xdr:col>
                    <xdr:colOff>12700</xdr:colOff>
                    <xdr:row>48</xdr:row>
                    <xdr:rowOff>25400</xdr:rowOff>
                  </from>
                  <to>
                    <xdr:col>2</xdr:col>
                    <xdr:colOff>800100</xdr:colOff>
                    <xdr:row>49</xdr:row>
                    <xdr:rowOff>114300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095" r:id="rId22" name="Drop Down 23">
              <controlPr defaultSize="0" autoLine="0" autoPict="0">
                <anchor moveWithCells="1">
                  <from>
                    <xdr:col>2</xdr:col>
                    <xdr:colOff>12700</xdr:colOff>
                    <xdr:row>36</xdr:row>
                    <xdr:rowOff>25400</xdr:rowOff>
                  </from>
                  <to>
                    <xdr:col>2</xdr:col>
                    <xdr:colOff>800100</xdr:colOff>
                    <xdr:row>37</xdr:row>
                    <xdr:rowOff>114300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101" r:id="rId23" name="Drop Down 29">
              <controlPr defaultSize="0" autoLine="0" autoPict="0">
                <anchor moveWithCells="1">
                  <from>
                    <xdr:col>2</xdr:col>
                    <xdr:colOff>12700</xdr:colOff>
                    <xdr:row>54</xdr:row>
                    <xdr:rowOff>25400</xdr:rowOff>
                  </from>
                  <to>
                    <xdr:col>2</xdr:col>
                    <xdr:colOff>800100</xdr:colOff>
                    <xdr:row>55</xdr:row>
                    <xdr:rowOff>114300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102" r:id="rId24" name="Drop Down 30">
              <controlPr defaultSize="0" autoLine="0" autoPict="0">
                <anchor moveWithCells="1">
                  <from>
                    <xdr:col>2</xdr:col>
                    <xdr:colOff>12700</xdr:colOff>
                    <xdr:row>56</xdr:row>
                    <xdr:rowOff>25400</xdr:rowOff>
                  </from>
                  <to>
                    <xdr:col>2</xdr:col>
                    <xdr:colOff>800100</xdr:colOff>
                    <xdr:row>57</xdr:row>
                    <xdr:rowOff>114300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103" r:id="rId25" name="Drop Down 31">
              <controlPr defaultSize="0" autoLine="0" autoPict="0">
                <anchor moveWithCells="1">
                  <from>
                    <xdr:col>2</xdr:col>
                    <xdr:colOff>12700</xdr:colOff>
                    <xdr:row>60</xdr:row>
                    <xdr:rowOff>25400</xdr:rowOff>
                  </from>
                  <to>
                    <xdr:col>2</xdr:col>
                    <xdr:colOff>800100</xdr:colOff>
                    <xdr:row>60</xdr:row>
                    <xdr:rowOff>330200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107" r:id="rId26" name="Drop Down 35">
              <controlPr defaultSize="0" autoLine="0" autoPict="0">
                <anchor moveWithCells="1">
                  <from>
                    <xdr:col>2</xdr:col>
                    <xdr:colOff>12700</xdr:colOff>
                    <xdr:row>58</xdr:row>
                    <xdr:rowOff>25400</xdr:rowOff>
                  </from>
                  <to>
                    <xdr:col>2</xdr:col>
                    <xdr:colOff>800100</xdr:colOff>
                    <xdr:row>59</xdr:row>
                    <xdr:rowOff>114300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62"/>
  <sheetViews>
    <sheetView showGridLines="0" workbookViewId="0">
      <pane ySplit="12" topLeftCell="A13" activePane="bottomLeft" state="frozen"/>
      <selection pane="bottomLeft" activeCell="A21" sqref="A21"/>
    </sheetView>
  </sheetViews>
  <sheetFormatPr baseColWidth="10" defaultColWidth="8.83203125" defaultRowHeight="12" x14ac:dyDescent="0"/>
  <cols>
    <col min="1" max="1" width="4.5" style="26" customWidth="1"/>
    <col min="2" max="2" width="6.83203125" style="26" customWidth="1"/>
    <col min="3" max="3" width="8.83203125" customWidth="1"/>
    <col min="4" max="4" width="7" style="37" customWidth="1"/>
    <col min="5" max="5" width="31.33203125" style="37" customWidth="1"/>
    <col min="6" max="6" width="21" style="37" customWidth="1"/>
    <col min="7" max="7" width="7.83203125" style="37" customWidth="1"/>
    <col min="8" max="8" width="7.33203125" style="37" customWidth="1"/>
    <col min="9" max="9" width="11" style="37" customWidth="1"/>
    <col min="10" max="10" width="8.6640625" style="37" customWidth="1"/>
    <col min="11" max="11" width="8.1640625" style="37" customWidth="1"/>
    <col min="12" max="12" width="8.6640625" style="37" customWidth="1"/>
    <col min="13" max="13" width="41" style="37" customWidth="1"/>
    <col min="14" max="14" width="8" style="91" customWidth="1"/>
    <col min="15" max="15" width="6.6640625" style="33" hidden="1" customWidth="1"/>
    <col min="16" max="16" width="4.5" style="33" hidden="1" customWidth="1"/>
    <col min="17" max="17" width="9.1640625" style="33" hidden="1" customWidth="1"/>
    <col min="18" max="18" width="7.33203125" style="34" hidden="1" customWidth="1"/>
    <col min="19" max="19" width="3.83203125" style="34" hidden="1" customWidth="1"/>
    <col min="20" max="20" width="9.1640625" style="102" hidden="1" customWidth="1"/>
    <col min="21" max="21" width="9.1640625" style="33" hidden="1" customWidth="1"/>
    <col min="22" max="22" width="7.83203125" style="34" hidden="1" customWidth="1"/>
    <col min="23" max="23" width="9.1640625" style="34" hidden="1" customWidth="1"/>
    <col min="24" max="26" width="9.1640625" style="33" hidden="1" customWidth="1"/>
    <col min="27" max="27" width="11.6640625" style="33" hidden="1" customWidth="1"/>
    <col min="28" max="33" width="9.1640625" style="33" hidden="1" customWidth="1"/>
    <col min="34" max="34" width="11.83203125" style="33" hidden="1" customWidth="1"/>
    <col min="35" max="35" width="9.1640625" style="33" hidden="1" customWidth="1"/>
    <col min="36" max="36" width="9.1640625" style="52" customWidth="1"/>
    <col min="37" max="38" width="9.1640625" style="91" customWidth="1"/>
    <col min="39" max="39" width="9.6640625" style="91" customWidth="1"/>
    <col min="40" max="41" width="9.1640625" style="91" customWidth="1"/>
    <col min="42" max="42" width="8.6640625" style="91" customWidth="1"/>
    <col min="43" max="43" width="8.1640625" style="91" customWidth="1"/>
    <col min="44" max="45" width="9.1640625" style="91" customWidth="1"/>
    <col min="46" max="52" width="8.83203125" style="100"/>
    <col min="53" max="53" width="8.83203125" style="4"/>
  </cols>
  <sheetData>
    <row r="1" spans="1:53" ht="18">
      <c r="A1" s="167" t="s">
        <v>83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53" ht="18" customHeight="1">
      <c r="A2" s="82" t="s">
        <v>100</v>
      </c>
      <c r="O2" s="33">
        <v>1</v>
      </c>
      <c r="R2" s="34">
        <v>1</v>
      </c>
      <c r="U2" s="33">
        <v>1</v>
      </c>
      <c r="W2" s="34">
        <v>1</v>
      </c>
      <c r="Y2" s="33">
        <v>1</v>
      </c>
      <c r="AA2" s="33">
        <v>1</v>
      </c>
      <c r="AB2" s="33">
        <v>1</v>
      </c>
      <c r="AD2" s="33">
        <v>1</v>
      </c>
      <c r="AG2" s="33">
        <v>1</v>
      </c>
      <c r="AH2" s="33">
        <v>1</v>
      </c>
      <c r="AI2" s="33">
        <v>1</v>
      </c>
      <c r="AK2" s="92" t="s">
        <v>75</v>
      </c>
      <c r="AL2" s="93">
        <f>COUNTIF(D13:D62, "&lt;16")</f>
        <v>0</v>
      </c>
      <c r="AM2" s="91" t="s">
        <v>4</v>
      </c>
      <c r="AN2" s="91">
        <f>COUNTIF(B13:B62, "x")</f>
        <v>0</v>
      </c>
      <c r="AO2" s="94" t="e">
        <f>AN2/AN4</f>
        <v>#DIV/0!</v>
      </c>
    </row>
    <row r="3" spans="1:53" ht="19.5" customHeight="1">
      <c r="A3" s="87">
        <v>1</v>
      </c>
      <c r="B3" s="88" t="s">
        <v>123</v>
      </c>
      <c r="C3" s="83"/>
      <c r="D3" s="84"/>
      <c r="E3" s="81"/>
      <c r="F3" s="79" t="s">
        <v>125</v>
      </c>
      <c r="G3" s="81"/>
      <c r="H3" s="81"/>
      <c r="I3" s="81"/>
      <c r="J3" s="81"/>
      <c r="K3" s="81"/>
      <c r="O3" s="33" t="s">
        <v>85</v>
      </c>
      <c r="R3" s="33" t="s">
        <v>88</v>
      </c>
      <c r="U3" s="33" t="s">
        <v>91</v>
      </c>
      <c r="W3" s="33" t="s">
        <v>88</v>
      </c>
      <c r="Y3" s="33" t="s">
        <v>92</v>
      </c>
      <c r="AA3" s="33" t="s">
        <v>117</v>
      </c>
      <c r="AB3" s="33" t="s">
        <v>104</v>
      </c>
      <c r="AD3" s="33" t="s">
        <v>106</v>
      </c>
      <c r="AG3" s="33" t="s">
        <v>110</v>
      </c>
      <c r="AH3" s="33" t="s">
        <v>110</v>
      </c>
      <c r="AI3" s="33" t="s">
        <v>115</v>
      </c>
      <c r="AK3" s="92" t="s">
        <v>76</v>
      </c>
      <c r="AL3" s="95">
        <f>COUNTIF(D13:D62, "&lt;21")-AL2</f>
        <v>0</v>
      </c>
      <c r="AM3" s="91" t="s">
        <v>5</v>
      </c>
      <c r="AN3" s="91">
        <f>COUNTIF(C13:C62, "x")</f>
        <v>0</v>
      </c>
      <c r="AO3" s="94" t="e">
        <f>AN3/AN4</f>
        <v>#DIV/0!</v>
      </c>
    </row>
    <row r="4" spans="1:53" ht="19.5" customHeight="1">
      <c r="A4" s="89">
        <v>2</v>
      </c>
      <c r="B4" s="90" t="s">
        <v>124</v>
      </c>
      <c r="C4" s="85"/>
      <c r="D4" s="86"/>
      <c r="E4" s="86"/>
      <c r="F4" s="49" t="s">
        <v>126</v>
      </c>
      <c r="O4" s="33" t="s">
        <v>86</v>
      </c>
      <c r="R4" s="33" t="s">
        <v>89</v>
      </c>
      <c r="U4" s="33" t="s">
        <v>86</v>
      </c>
      <c r="W4" s="33" t="s">
        <v>89</v>
      </c>
      <c r="Y4" s="33" t="s">
        <v>93</v>
      </c>
      <c r="AA4" s="33" t="s">
        <v>118</v>
      </c>
      <c r="AB4" s="33" t="s">
        <v>105</v>
      </c>
      <c r="AD4" s="33" t="s">
        <v>107</v>
      </c>
      <c r="AG4" s="33" t="s">
        <v>111</v>
      </c>
      <c r="AH4" s="33" t="s">
        <v>111</v>
      </c>
      <c r="AI4" s="33" t="s">
        <v>116</v>
      </c>
      <c r="AK4" s="92" t="s">
        <v>77</v>
      </c>
      <c r="AL4" s="95">
        <f>COUNTIF(D13:D62, "&lt;27")-AL3-AL2</f>
        <v>0</v>
      </c>
      <c r="AN4" s="91">
        <f>SUM(AN2:AN3)</f>
        <v>0</v>
      </c>
    </row>
    <row r="5" spans="1:53" ht="19.5" customHeight="1">
      <c r="A5" s="78">
        <v>3</v>
      </c>
      <c r="B5" s="79" t="s">
        <v>99</v>
      </c>
      <c r="C5" s="80"/>
      <c r="D5" s="81"/>
      <c r="E5" s="81"/>
      <c r="F5" s="79" t="s">
        <v>127</v>
      </c>
      <c r="G5" s="81"/>
      <c r="H5" s="81"/>
      <c r="I5" s="81"/>
      <c r="J5" s="81"/>
      <c r="K5" s="81"/>
      <c r="O5" s="33" t="s">
        <v>87</v>
      </c>
      <c r="R5" s="33" t="s">
        <v>90</v>
      </c>
      <c r="U5" s="33" t="s">
        <v>87</v>
      </c>
      <c r="W5" s="33" t="s">
        <v>90</v>
      </c>
      <c r="Y5" s="33" t="s">
        <v>94</v>
      </c>
      <c r="AD5" s="33" t="s">
        <v>108</v>
      </c>
      <c r="AG5" s="33" t="s">
        <v>112</v>
      </c>
      <c r="AH5" s="33" t="s">
        <v>113</v>
      </c>
      <c r="AK5" s="92" t="s">
        <v>78</v>
      </c>
      <c r="AL5" s="95">
        <f>COUNTIF(D13:D62, "&lt;41")-AL4-AL3-AL2</f>
        <v>0</v>
      </c>
    </row>
    <row r="6" spans="1:53" ht="19.5" customHeight="1">
      <c r="A6" s="44">
        <v>4</v>
      </c>
      <c r="B6" s="49" t="s">
        <v>101</v>
      </c>
      <c r="F6" s="49" t="s">
        <v>128</v>
      </c>
      <c r="AD6" s="33" t="s">
        <v>109</v>
      </c>
      <c r="AH6" s="33" t="s">
        <v>114</v>
      </c>
      <c r="AK6" s="96" t="s">
        <v>79</v>
      </c>
      <c r="AL6" s="95">
        <f>COUNTIF(D13:D62, "&lt;66")-AL5-AL4-AL3-AL2</f>
        <v>0</v>
      </c>
    </row>
    <row r="7" spans="1:53" ht="19.5" customHeight="1">
      <c r="A7" s="78">
        <v>5</v>
      </c>
      <c r="B7" s="79" t="s">
        <v>102</v>
      </c>
      <c r="C7" s="80"/>
      <c r="D7" s="81"/>
      <c r="E7" s="81"/>
      <c r="F7" s="79" t="s">
        <v>129</v>
      </c>
      <c r="G7" s="81"/>
      <c r="H7" s="81"/>
      <c r="I7" s="81"/>
      <c r="J7" s="81"/>
      <c r="K7" s="81"/>
      <c r="AK7" s="96" t="s">
        <v>80</v>
      </c>
      <c r="AL7" s="95">
        <f>COUNTIF(D13:D62, "&lt;81")-AL6-AL5-AL4-AL3-AL2</f>
        <v>0</v>
      </c>
    </row>
    <row r="8" spans="1:53" ht="19.5" customHeight="1">
      <c r="A8" s="44">
        <v>6</v>
      </c>
      <c r="B8" s="49" t="s">
        <v>103</v>
      </c>
      <c r="F8" s="178" t="s">
        <v>404</v>
      </c>
      <c r="G8" s="178"/>
      <c r="H8" s="178"/>
      <c r="I8" s="178"/>
      <c r="J8" s="178"/>
      <c r="AK8" s="92" t="s">
        <v>81</v>
      </c>
      <c r="AL8" s="95">
        <f>COUNTIF(D13:D62, "&gt;80")</f>
        <v>0</v>
      </c>
    </row>
    <row r="9" spans="1:53" ht="12.75" customHeight="1">
      <c r="A9" s="82" t="s">
        <v>130</v>
      </c>
      <c r="C9" s="4"/>
    </row>
    <row r="10" spans="1:53" ht="16" thickBot="1">
      <c r="B10" s="105"/>
      <c r="C10" s="105"/>
      <c r="D10" s="105"/>
      <c r="E10" s="105"/>
      <c r="F10" s="105" t="s">
        <v>119</v>
      </c>
      <c r="G10" s="105"/>
      <c r="H10" s="105"/>
      <c r="I10" s="105"/>
      <c r="J10" s="105"/>
      <c r="K10" s="105"/>
      <c r="L10" s="105"/>
      <c r="M10" s="105"/>
      <c r="AL10" s="91" t="s">
        <v>4</v>
      </c>
      <c r="AM10" s="91" t="s">
        <v>5</v>
      </c>
      <c r="AN10" s="166" t="s">
        <v>97</v>
      </c>
      <c r="AO10" s="166"/>
      <c r="AP10" s="91" t="s">
        <v>121</v>
      </c>
      <c r="AQ10" s="91" t="s">
        <v>122</v>
      </c>
      <c r="AV10" s="97" t="s">
        <v>4</v>
      </c>
      <c r="AW10" s="91" t="s">
        <v>120</v>
      </c>
      <c r="AX10" s="97" t="s">
        <v>5</v>
      </c>
      <c r="AY10" s="91" t="s">
        <v>120</v>
      </c>
    </row>
    <row r="11" spans="1:53" s="45" customFormat="1" ht="26.25" customHeight="1" thickBot="1">
      <c r="A11" s="177" t="s">
        <v>73</v>
      </c>
      <c r="B11" s="168" t="s">
        <v>0</v>
      </c>
      <c r="C11" s="168"/>
      <c r="D11" s="169" t="s">
        <v>95</v>
      </c>
      <c r="E11" s="169" t="s">
        <v>69</v>
      </c>
      <c r="F11" s="169" t="s">
        <v>84</v>
      </c>
      <c r="G11" s="175" t="s">
        <v>98</v>
      </c>
      <c r="H11" s="176"/>
      <c r="I11" s="169" t="s">
        <v>70</v>
      </c>
      <c r="J11" s="170" t="s">
        <v>71</v>
      </c>
      <c r="K11" s="171"/>
      <c r="L11" s="172"/>
      <c r="M11" s="173" t="s">
        <v>72</v>
      </c>
      <c r="N11" s="97"/>
      <c r="O11" s="103" t="s">
        <v>5</v>
      </c>
      <c r="P11" s="103">
        <v>1</v>
      </c>
      <c r="Q11" s="103"/>
      <c r="R11" s="34" t="s">
        <v>82</v>
      </c>
      <c r="S11" s="34">
        <v>1</v>
      </c>
      <c r="T11" s="104" t="s">
        <v>74</v>
      </c>
      <c r="U11" s="103"/>
      <c r="V11" s="34" t="s">
        <v>1</v>
      </c>
      <c r="W11" s="34">
        <v>1</v>
      </c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53"/>
      <c r="AK11" s="97">
        <v>1</v>
      </c>
      <c r="AL11" s="98">
        <f>COUNTIF(B13,"x")</f>
        <v>0</v>
      </c>
      <c r="AM11" s="98">
        <f>COUNTIF(C13,"x")</f>
        <v>0</v>
      </c>
      <c r="AN11" s="97">
        <f>G13*12</f>
        <v>0</v>
      </c>
      <c r="AO11" s="97">
        <f>H13</f>
        <v>0</v>
      </c>
      <c r="AP11" s="97">
        <f>SUM(AN11:AO11)</f>
        <v>0</v>
      </c>
      <c r="AQ11" s="99">
        <f>AP11/12</f>
        <v>0</v>
      </c>
      <c r="AR11" s="97"/>
      <c r="AS11" s="97"/>
      <c r="AV11" s="93">
        <f>SUM(AL11:AL60)</f>
        <v>0</v>
      </c>
      <c r="AW11" s="139">
        <f>SUMIF(AL11:AL60, "1", AQ11:AQ60)</f>
        <v>0</v>
      </c>
      <c r="AX11" s="93">
        <f>SUM(AM11:AM60)</f>
        <v>0</v>
      </c>
      <c r="AY11" s="99">
        <f>SUMIF(AM11:AM60, "1", AQ11:AQ60)</f>
        <v>0</v>
      </c>
      <c r="BA11" s="49"/>
    </row>
    <row r="12" spans="1:53" s="45" customFormat="1" ht="25.5" customHeight="1">
      <c r="A12" s="177"/>
      <c r="B12" s="47" t="s">
        <v>4</v>
      </c>
      <c r="C12" s="47" t="s">
        <v>5</v>
      </c>
      <c r="D12" s="174"/>
      <c r="E12" s="169"/>
      <c r="F12" s="169"/>
      <c r="G12" s="50" t="s">
        <v>96</v>
      </c>
      <c r="H12" s="51" t="s">
        <v>97</v>
      </c>
      <c r="I12" s="169"/>
      <c r="J12" s="48" t="s">
        <v>1</v>
      </c>
      <c r="K12" s="48" t="s">
        <v>2</v>
      </c>
      <c r="L12" s="48" t="s">
        <v>3</v>
      </c>
      <c r="M12" s="173"/>
      <c r="N12" s="97"/>
      <c r="O12" s="103"/>
      <c r="P12" s="103"/>
      <c r="Q12" s="103"/>
      <c r="R12" s="34"/>
      <c r="S12" s="34"/>
      <c r="T12" s="104"/>
      <c r="U12" s="103"/>
      <c r="V12" s="34"/>
      <c r="W12" s="34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53"/>
      <c r="AK12" s="97">
        <v>2</v>
      </c>
      <c r="AL12" s="98">
        <f>COUNTIF(B14,"x")</f>
        <v>0</v>
      </c>
      <c r="AM12" s="98">
        <f t="shared" ref="AM12:AM60" si="0">COUNTIF(C14,"x")</f>
        <v>0</v>
      </c>
      <c r="AN12" s="97">
        <f t="shared" ref="AN12:AN60" si="1">G14*12</f>
        <v>0</v>
      </c>
      <c r="AO12" s="97">
        <f t="shared" ref="AO12:AO60" si="2">H14</f>
        <v>0</v>
      </c>
      <c r="AP12" s="97">
        <f t="shared" ref="AP12:AP60" si="3">SUM(AN12:AO12)</f>
        <v>0</v>
      </c>
      <c r="AQ12" s="99">
        <f t="shared" ref="AQ12:AQ60" si="4">AP12/12</f>
        <v>0</v>
      </c>
      <c r="AR12" s="97"/>
      <c r="AS12" s="97"/>
      <c r="AT12" s="46"/>
      <c r="AU12" s="46"/>
      <c r="AV12" s="46"/>
      <c r="AW12" s="101"/>
      <c r="BA12" s="49"/>
    </row>
    <row r="13" spans="1:53">
      <c r="A13" s="38">
        <v>1</v>
      </c>
      <c r="B13" s="54"/>
      <c r="C13" s="55"/>
      <c r="D13" s="56"/>
      <c r="E13" s="57"/>
      <c r="F13" s="57"/>
      <c r="G13" s="58"/>
      <c r="H13" s="58"/>
      <c r="I13" s="59"/>
      <c r="J13" s="58"/>
      <c r="K13" s="58"/>
      <c r="L13" s="58"/>
      <c r="M13" s="60"/>
      <c r="AK13" s="97">
        <v>3</v>
      </c>
      <c r="AL13" s="98">
        <f t="shared" ref="AL13:AL60" si="5">COUNTIF(B15,"x")</f>
        <v>0</v>
      </c>
      <c r="AM13" s="98">
        <f t="shared" si="0"/>
        <v>0</v>
      </c>
      <c r="AN13" s="97">
        <f t="shared" si="1"/>
        <v>0</v>
      </c>
      <c r="AO13" s="97">
        <f t="shared" si="2"/>
        <v>0</v>
      </c>
      <c r="AP13" s="97">
        <f t="shared" si="3"/>
        <v>0</v>
      </c>
      <c r="AQ13" s="99">
        <f t="shared" si="4"/>
        <v>0</v>
      </c>
      <c r="AT13" s="46"/>
      <c r="AU13" s="46"/>
      <c r="AV13" s="46"/>
      <c r="AW13" s="101"/>
    </row>
    <row r="14" spans="1:53">
      <c r="A14" s="38">
        <v>2</v>
      </c>
      <c r="B14" s="61"/>
      <c r="C14" s="62"/>
      <c r="D14" s="63"/>
      <c r="E14" s="64"/>
      <c r="F14" s="64"/>
      <c r="G14" s="65"/>
      <c r="H14" s="66"/>
      <c r="I14" s="67"/>
      <c r="J14" s="66"/>
      <c r="K14" s="65"/>
      <c r="L14" s="65"/>
      <c r="M14" s="68"/>
      <c r="O14" s="145">
        <f>(P14-1)*10</f>
        <v>0</v>
      </c>
      <c r="P14" s="33">
        <v>1</v>
      </c>
      <c r="AK14" s="97">
        <v>4</v>
      </c>
      <c r="AL14" s="98">
        <f t="shared" si="5"/>
        <v>0</v>
      </c>
      <c r="AM14" s="98">
        <f t="shared" si="0"/>
        <v>0</v>
      </c>
      <c r="AN14" s="97">
        <f t="shared" si="1"/>
        <v>0</v>
      </c>
      <c r="AO14" s="97">
        <f t="shared" si="2"/>
        <v>0</v>
      </c>
      <c r="AP14" s="97">
        <f t="shared" si="3"/>
        <v>0</v>
      </c>
      <c r="AQ14" s="99">
        <f t="shared" si="4"/>
        <v>0</v>
      </c>
      <c r="AT14" s="46" t="s">
        <v>1</v>
      </c>
      <c r="AU14" s="46">
        <f>COUNTIF(J13:J62, "x")</f>
        <v>0</v>
      </c>
      <c r="AV14" s="46"/>
      <c r="AW14" s="101"/>
    </row>
    <row r="15" spans="1:53">
      <c r="A15" s="38">
        <v>3</v>
      </c>
      <c r="B15" s="54"/>
      <c r="C15" s="69"/>
      <c r="D15" s="56"/>
      <c r="E15" s="70"/>
      <c r="F15" s="70"/>
      <c r="G15" s="71"/>
      <c r="H15" s="71"/>
      <c r="I15" s="59"/>
      <c r="J15" s="58"/>
      <c r="K15" s="71"/>
      <c r="L15" s="58"/>
      <c r="M15" s="72"/>
      <c r="O15" s="144">
        <v>0</v>
      </c>
      <c r="AK15" s="97">
        <v>5</v>
      </c>
      <c r="AL15" s="98">
        <f t="shared" si="5"/>
        <v>0</v>
      </c>
      <c r="AM15" s="98">
        <f t="shared" si="0"/>
        <v>0</v>
      </c>
      <c r="AN15" s="97">
        <f t="shared" si="1"/>
        <v>0</v>
      </c>
      <c r="AO15" s="97">
        <f t="shared" si="2"/>
        <v>0</v>
      </c>
      <c r="AP15" s="97">
        <f t="shared" si="3"/>
        <v>0</v>
      </c>
      <c r="AQ15" s="99">
        <f t="shared" si="4"/>
        <v>0</v>
      </c>
      <c r="AT15" s="46" t="s">
        <v>2</v>
      </c>
      <c r="AU15" s="46">
        <f>COUNTIF(K13:K62, "x")</f>
        <v>0</v>
      </c>
      <c r="AV15" s="46"/>
      <c r="AW15" s="101"/>
    </row>
    <row r="16" spans="1:53">
      <c r="A16" s="38">
        <v>4</v>
      </c>
      <c r="B16" s="61"/>
      <c r="C16" s="73"/>
      <c r="D16" s="63"/>
      <c r="E16" s="74"/>
      <c r="F16" s="64"/>
      <c r="G16" s="66"/>
      <c r="H16" s="66"/>
      <c r="I16" s="67"/>
      <c r="J16" s="66"/>
      <c r="K16" s="66"/>
      <c r="L16" s="65"/>
      <c r="M16" s="75"/>
      <c r="O16" s="144">
        <v>0.1</v>
      </c>
      <c r="AK16" s="97">
        <v>6</v>
      </c>
      <c r="AL16" s="98">
        <f t="shared" si="5"/>
        <v>0</v>
      </c>
      <c r="AM16" s="98">
        <f t="shared" si="0"/>
        <v>0</v>
      </c>
      <c r="AN16" s="97">
        <f t="shared" si="1"/>
        <v>0</v>
      </c>
      <c r="AO16" s="97">
        <f t="shared" si="2"/>
        <v>0</v>
      </c>
      <c r="AP16" s="97">
        <f t="shared" si="3"/>
        <v>0</v>
      </c>
      <c r="AQ16" s="99">
        <f t="shared" si="4"/>
        <v>0</v>
      </c>
      <c r="AT16" s="46" t="s">
        <v>3</v>
      </c>
      <c r="AU16" s="46">
        <f>COUNTIF(L13:L62, "x")</f>
        <v>0</v>
      </c>
      <c r="AV16" s="46"/>
      <c r="AW16" s="101"/>
    </row>
    <row r="17" spans="1:49">
      <c r="A17" s="38">
        <v>5</v>
      </c>
      <c r="B17" s="54"/>
      <c r="C17" s="69"/>
      <c r="D17" s="56"/>
      <c r="E17" s="70"/>
      <c r="F17" s="70"/>
      <c r="G17" s="71"/>
      <c r="H17" s="71"/>
      <c r="I17" s="59"/>
      <c r="J17" s="71"/>
      <c r="K17" s="58"/>
      <c r="L17" s="71"/>
      <c r="M17" s="72"/>
      <c r="O17" s="144">
        <v>0.2</v>
      </c>
      <c r="AK17" s="97">
        <v>7</v>
      </c>
      <c r="AL17" s="98">
        <f t="shared" si="5"/>
        <v>0</v>
      </c>
      <c r="AM17" s="98">
        <f t="shared" si="0"/>
        <v>0</v>
      </c>
      <c r="AN17" s="97">
        <f t="shared" si="1"/>
        <v>0</v>
      </c>
      <c r="AO17" s="97">
        <f t="shared" si="2"/>
        <v>0</v>
      </c>
      <c r="AP17" s="97">
        <f t="shared" si="3"/>
        <v>0</v>
      </c>
      <c r="AQ17" s="99">
        <f t="shared" si="4"/>
        <v>0</v>
      </c>
      <c r="AT17" s="46"/>
      <c r="AU17" s="46"/>
      <c r="AV17" s="46"/>
      <c r="AW17" s="101"/>
    </row>
    <row r="18" spans="1:49">
      <c r="A18" s="38">
        <v>6</v>
      </c>
      <c r="B18" s="61"/>
      <c r="C18" s="73"/>
      <c r="D18" s="63"/>
      <c r="E18" s="74"/>
      <c r="F18" s="74"/>
      <c r="G18" s="66"/>
      <c r="H18" s="66"/>
      <c r="I18" s="67"/>
      <c r="J18" s="66"/>
      <c r="K18" s="65"/>
      <c r="L18" s="66"/>
      <c r="M18" s="75"/>
      <c r="O18" s="144">
        <v>0.3</v>
      </c>
      <c r="AK18" s="97">
        <v>8</v>
      </c>
      <c r="AL18" s="98">
        <f t="shared" si="5"/>
        <v>0</v>
      </c>
      <c r="AM18" s="98">
        <f t="shared" si="0"/>
        <v>0</v>
      </c>
      <c r="AN18" s="97">
        <f t="shared" si="1"/>
        <v>0</v>
      </c>
      <c r="AO18" s="97">
        <f t="shared" si="2"/>
        <v>0</v>
      </c>
      <c r="AP18" s="97">
        <f t="shared" si="3"/>
        <v>0</v>
      </c>
      <c r="AQ18" s="99">
        <f t="shared" si="4"/>
        <v>0</v>
      </c>
      <c r="AT18" s="46"/>
      <c r="AU18" s="46"/>
      <c r="AV18" s="46"/>
      <c r="AW18" s="101"/>
    </row>
    <row r="19" spans="1:49">
      <c r="A19" s="38">
        <v>7</v>
      </c>
      <c r="B19" s="76"/>
      <c r="C19" s="55"/>
      <c r="D19" s="56"/>
      <c r="E19" s="70"/>
      <c r="F19" s="70"/>
      <c r="G19" s="71"/>
      <c r="H19" s="71"/>
      <c r="I19" s="59"/>
      <c r="J19" s="71"/>
      <c r="K19" s="58"/>
      <c r="L19" s="71"/>
      <c r="M19" s="72"/>
      <c r="O19" s="144">
        <v>0.4</v>
      </c>
      <c r="AK19" s="97">
        <v>9</v>
      </c>
      <c r="AL19" s="98">
        <f t="shared" si="5"/>
        <v>0</v>
      </c>
      <c r="AM19" s="98">
        <f t="shared" si="0"/>
        <v>0</v>
      </c>
      <c r="AN19" s="97">
        <f t="shared" si="1"/>
        <v>0</v>
      </c>
      <c r="AO19" s="97">
        <f t="shared" si="2"/>
        <v>0</v>
      </c>
      <c r="AP19" s="97">
        <f t="shared" si="3"/>
        <v>0</v>
      </c>
      <c r="AQ19" s="99">
        <f t="shared" si="4"/>
        <v>0</v>
      </c>
      <c r="AT19" s="46"/>
      <c r="AU19" s="46"/>
      <c r="AV19" s="46"/>
      <c r="AW19" s="101"/>
    </row>
    <row r="20" spans="1:49">
      <c r="A20" s="38">
        <v>8</v>
      </c>
      <c r="B20" s="77"/>
      <c r="C20" s="62"/>
      <c r="D20" s="63"/>
      <c r="E20" s="74"/>
      <c r="F20" s="74"/>
      <c r="G20" s="66"/>
      <c r="H20" s="66"/>
      <c r="I20" s="67"/>
      <c r="J20" s="65"/>
      <c r="K20" s="66"/>
      <c r="L20" s="66"/>
      <c r="M20" s="75"/>
      <c r="O20" s="144">
        <v>0.5</v>
      </c>
      <c r="AK20" s="97">
        <v>10</v>
      </c>
      <c r="AL20" s="98">
        <f t="shared" si="5"/>
        <v>0</v>
      </c>
      <c r="AM20" s="98">
        <f t="shared" si="0"/>
        <v>0</v>
      </c>
      <c r="AN20" s="97">
        <f t="shared" si="1"/>
        <v>0</v>
      </c>
      <c r="AO20" s="97">
        <f t="shared" si="2"/>
        <v>0</v>
      </c>
      <c r="AP20" s="97">
        <f t="shared" si="3"/>
        <v>0</v>
      </c>
      <c r="AQ20" s="99">
        <f t="shared" si="4"/>
        <v>0</v>
      </c>
      <c r="AT20" s="46"/>
      <c r="AU20" s="46"/>
      <c r="AV20" s="46"/>
      <c r="AW20" s="101"/>
    </row>
    <row r="21" spans="1:49">
      <c r="A21" s="38">
        <v>9</v>
      </c>
      <c r="B21" s="76"/>
      <c r="C21" s="55"/>
      <c r="D21" s="56"/>
      <c r="E21" s="70"/>
      <c r="F21" s="70"/>
      <c r="G21" s="71"/>
      <c r="H21" s="71"/>
      <c r="I21" s="59"/>
      <c r="J21" s="71"/>
      <c r="K21" s="71"/>
      <c r="L21" s="71"/>
      <c r="M21" s="72"/>
      <c r="O21" s="144">
        <v>0.6</v>
      </c>
      <c r="AK21" s="97">
        <v>11</v>
      </c>
      <c r="AL21" s="98">
        <f t="shared" si="5"/>
        <v>0</v>
      </c>
      <c r="AM21" s="98">
        <f t="shared" si="0"/>
        <v>0</v>
      </c>
      <c r="AN21" s="97">
        <f t="shared" si="1"/>
        <v>0</v>
      </c>
      <c r="AO21" s="97">
        <f t="shared" si="2"/>
        <v>0</v>
      </c>
      <c r="AP21" s="97">
        <f t="shared" si="3"/>
        <v>0</v>
      </c>
      <c r="AQ21" s="99">
        <f t="shared" si="4"/>
        <v>0</v>
      </c>
      <c r="AT21" s="46"/>
      <c r="AU21" s="46"/>
      <c r="AV21" s="46"/>
      <c r="AW21" s="101"/>
    </row>
    <row r="22" spans="1:49">
      <c r="A22" s="38">
        <v>10</v>
      </c>
      <c r="B22" s="77"/>
      <c r="C22" s="62"/>
      <c r="D22" s="63"/>
      <c r="E22" s="74"/>
      <c r="F22" s="74"/>
      <c r="G22" s="66"/>
      <c r="H22" s="66"/>
      <c r="I22" s="67"/>
      <c r="J22" s="66"/>
      <c r="K22" s="66"/>
      <c r="L22" s="66"/>
      <c r="M22" s="75"/>
      <c r="O22" s="144">
        <v>0.7</v>
      </c>
      <c r="AK22" s="97">
        <v>12</v>
      </c>
      <c r="AL22" s="98">
        <f t="shared" si="5"/>
        <v>0</v>
      </c>
      <c r="AM22" s="98">
        <f t="shared" si="0"/>
        <v>0</v>
      </c>
      <c r="AN22" s="97">
        <f t="shared" si="1"/>
        <v>0</v>
      </c>
      <c r="AO22" s="97">
        <f t="shared" si="2"/>
        <v>0</v>
      </c>
      <c r="AP22" s="97">
        <f t="shared" si="3"/>
        <v>0</v>
      </c>
      <c r="AQ22" s="99">
        <f t="shared" si="4"/>
        <v>0</v>
      </c>
      <c r="AT22" s="46"/>
      <c r="AU22" s="46"/>
      <c r="AV22" s="46"/>
      <c r="AW22" s="101"/>
    </row>
    <row r="23" spans="1:49">
      <c r="A23" s="38">
        <v>11</v>
      </c>
      <c r="B23" s="76"/>
      <c r="C23" s="55"/>
      <c r="D23" s="56"/>
      <c r="E23" s="70"/>
      <c r="F23" s="70"/>
      <c r="G23" s="71"/>
      <c r="H23" s="71"/>
      <c r="I23" s="59"/>
      <c r="J23" s="71"/>
      <c r="K23" s="71"/>
      <c r="L23" s="71"/>
      <c r="M23" s="72"/>
      <c r="O23" s="144">
        <v>0.8</v>
      </c>
      <c r="AK23" s="97">
        <v>13</v>
      </c>
      <c r="AL23" s="98">
        <f t="shared" si="5"/>
        <v>0</v>
      </c>
      <c r="AM23" s="98">
        <f t="shared" si="0"/>
        <v>0</v>
      </c>
      <c r="AN23" s="97">
        <f t="shared" si="1"/>
        <v>0</v>
      </c>
      <c r="AO23" s="97">
        <f t="shared" si="2"/>
        <v>0</v>
      </c>
      <c r="AP23" s="97">
        <f t="shared" si="3"/>
        <v>0</v>
      </c>
      <c r="AQ23" s="99">
        <f t="shared" si="4"/>
        <v>0</v>
      </c>
      <c r="AT23" s="46"/>
      <c r="AU23" s="46"/>
      <c r="AV23" s="46"/>
      <c r="AW23" s="101"/>
    </row>
    <row r="24" spans="1:49">
      <c r="A24" s="38">
        <v>12</v>
      </c>
      <c r="B24" s="77"/>
      <c r="C24" s="73"/>
      <c r="D24" s="63"/>
      <c r="E24" s="74"/>
      <c r="F24" s="74"/>
      <c r="G24" s="66"/>
      <c r="H24" s="66"/>
      <c r="I24" s="67"/>
      <c r="J24" s="66"/>
      <c r="K24" s="66"/>
      <c r="L24" s="66"/>
      <c r="M24" s="75"/>
      <c r="O24" s="144">
        <v>0.9</v>
      </c>
      <c r="AK24" s="97">
        <v>14</v>
      </c>
      <c r="AL24" s="98">
        <f t="shared" si="5"/>
        <v>0</v>
      </c>
      <c r="AM24" s="98">
        <f t="shared" si="0"/>
        <v>0</v>
      </c>
      <c r="AN24" s="97">
        <f t="shared" si="1"/>
        <v>0</v>
      </c>
      <c r="AO24" s="97">
        <f t="shared" si="2"/>
        <v>0</v>
      </c>
      <c r="AP24" s="97">
        <f t="shared" si="3"/>
        <v>0</v>
      </c>
      <c r="AQ24" s="99">
        <f t="shared" si="4"/>
        <v>0</v>
      </c>
      <c r="AT24" s="46"/>
      <c r="AU24" s="46"/>
      <c r="AV24" s="46"/>
      <c r="AW24" s="101"/>
    </row>
    <row r="25" spans="1:49">
      <c r="A25" s="38">
        <v>13</v>
      </c>
      <c r="B25" s="76"/>
      <c r="C25" s="55"/>
      <c r="D25" s="56"/>
      <c r="E25" s="70"/>
      <c r="F25" s="70"/>
      <c r="G25" s="71"/>
      <c r="H25" s="71"/>
      <c r="I25" s="59"/>
      <c r="J25" s="71"/>
      <c r="K25" s="71"/>
      <c r="L25" s="71"/>
      <c r="M25" s="72"/>
      <c r="O25" s="144">
        <v>1</v>
      </c>
      <c r="AK25" s="97">
        <v>15</v>
      </c>
      <c r="AL25" s="98">
        <f t="shared" si="5"/>
        <v>0</v>
      </c>
      <c r="AM25" s="98">
        <f t="shared" si="0"/>
        <v>0</v>
      </c>
      <c r="AN25" s="97">
        <f t="shared" si="1"/>
        <v>0</v>
      </c>
      <c r="AO25" s="97">
        <f t="shared" si="2"/>
        <v>0</v>
      </c>
      <c r="AP25" s="97">
        <f t="shared" si="3"/>
        <v>0</v>
      </c>
      <c r="AQ25" s="99">
        <f t="shared" si="4"/>
        <v>0</v>
      </c>
      <c r="AT25" s="46"/>
      <c r="AU25" s="46"/>
      <c r="AV25" s="46"/>
      <c r="AW25" s="101"/>
    </row>
    <row r="26" spans="1:49">
      <c r="A26" s="38">
        <v>14</v>
      </c>
      <c r="B26" s="77"/>
      <c r="C26" s="73"/>
      <c r="D26" s="63"/>
      <c r="E26" s="74"/>
      <c r="F26" s="74"/>
      <c r="G26" s="66"/>
      <c r="H26" s="66"/>
      <c r="I26" s="67"/>
      <c r="J26" s="66"/>
      <c r="K26" s="66"/>
      <c r="L26" s="66"/>
      <c r="M26" s="75"/>
      <c r="AK26" s="97">
        <v>16</v>
      </c>
      <c r="AL26" s="98">
        <f t="shared" si="5"/>
        <v>0</v>
      </c>
      <c r="AM26" s="98">
        <f t="shared" si="0"/>
        <v>0</v>
      </c>
      <c r="AN26" s="97">
        <f t="shared" si="1"/>
        <v>0</v>
      </c>
      <c r="AO26" s="97">
        <f t="shared" si="2"/>
        <v>0</v>
      </c>
      <c r="AP26" s="97">
        <f t="shared" si="3"/>
        <v>0</v>
      </c>
      <c r="AQ26" s="99">
        <f t="shared" si="4"/>
        <v>0</v>
      </c>
      <c r="AT26" s="46"/>
      <c r="AU26" s="46"/>
      <c r="AV26" s="46"/>
      <c r="AW26" s="101"/>
    </row>
    <row r="27" spans="1:49">
      <c r="A27" s="38">
        <v>15</v>
      </c>
      <c r="B27" s="76"/>
      <c r="C27" s="69"/>
      <c r="D27" s="56"/>
      <c r="E27" s="70"/>
      <c r="F27" s="70"/>
      <c r="G27" s="71"/>
      <c r="H27" s="71"/>
      <c r="I27" s="59"/>
      <c r="J27" s="71"/>
      <c r="K27" s="71"/>
      <c r="L27" s="71"/>
      <c r="M27" s="72"/>
      <c r="AK27" s="97">
        <v>17</v>
      </c>
      <c r="AL27" s="98">
        <f t="shared" si="5"/>
        <v>0</v>
      </c>
      <c r="AM27" s="98">
        <f t="shared" si="0"/>
        <v>0</v>
      </c>
      <c r="AN27" s="97">
        <f t="shared" si="1"/>
        <v>0</v>
      </c>
      <c r="AO27" s="97">
        <f t="shared" si="2"/>
        <v>0</v>
      </c>
      <c r="AP27" s="97">
        <f t="shared" si="3"/>
        <v>0</v>
      </c>
      <c r="AQ27" s="99">
        <f t="shared" si="4"/>
        <v>0</v>
      </c>
      <c r="AT27" s="46"/>
      <c r="AU27" s="46"/>
      <c r="AV27" s="46"/>
      <c r="AW27" s="101"/>
    </row>
    <row r="28" spans="1:49">
      <c r="A28" s="38">
        <v>16</v>
      </c>
      <c r="B28" s="77"/>
      <c r="C28" s="73"/>
      <c r="D28" s="63"/>
      <c r="E28" s="74"/>
      <c r="F28" s="74"/>
      <c r="G28" s="66"/>
      <c r="H28" s="66"/>
      <c r="I28" s="67"/>
      <c r="J28" s="66"/>
      <c r="K28" s="66"/>
      <c r="L28" s="66"/>
      <c r="M28" s="75"/>
      <c r="AK28" s="97">
        <v>18</v>
      </c>
      <c r="AL28" s="98">
        <f t="shared" si="5"/>
        <v>0</v>
      </c>
      <c r="AM28" s="98">
        <f t="shared" si="0"/>
        <v>0</v>
      </c>
      <c r="AN28" s="97">
        <f t="shared" si="1"/>
        <v>0</v>
      </c>
      <c r="AO28" s="97">
        <f t="shared" si="2"/>
        <v>0</v>
      </c>
      <c r="AP28" s="97">
        <f t="shared" si="3"/>
        <v>0</v>
      </c>
      <c r="AQ28" s="99">
        <f t="shared" si="4"/>
        <v>0</v>
      </c>
      <c r="AT28" s="46"/>
      <c r="AU28" s="46"/>
      <c r="AV28" s="46"/>
      <c r="AW28" s="101"/>
    </row>
    <row r="29" spans="1:49">
      <c r="A29" s="38">
        <v>17</v>
      </c>
      <c r="B29" s="76"/>
      <c r="C29" s="69"/>
      <c r="D29" s="56"/>
      <c r="E29" s="70"/>
      <c r="F29" s="70"/>
      <c r="G29" s="71"/>
      <c r="H29" s="71"/>
      <c r="I29" s="59"/>
      <c r="J29" s="71"/>
      <c r="K29" s="71"/>
      <c r="L29" s="71"/>
      <c r="M29" s="72"/>
      <c r="AK29" s="97">
        <v>19</v>
      </c>
      <c r="AL29" s="98">
        <f t="shared" si="5"/>
        <v>0</v>
      </c>
      <c r="AM29" s="98">
        <f t="shared" si="0"/>
        <v>0</v>
      </c>
      <c r="AN29" s="97">
        <f t="shared" si="1"/>
        <v>0</v>
      </c>
      <c r="AO29" s="97">
        <f t="shared" si="2"/>
        <v>0</v>
      </c>
      <c r="AP29" s="97">
        <f t="shared" si="3"/>
        <v>0</v>
      </c>
      <c r="AQ29" s="99">
        <f t="shared" si="4"/>
        <v>0</v>
      </c>
      <c r="AT29" s="46"/>
      <c r="AU29" s="46"/>
      <c r="AV29" s="46"/>
      <c r="AW29" s="101"/>
    </row>
    <row r="30" spans="1:49">
      <c r="A30" s="38">
        <v>18</v>
      </c>
      <c r="B30" s="77"/>
      <c r="C30" s="73"/>
      <c r="D30" s="63"/>
      <c r="E30" s="74"/>
      <c r="F30" s="74"/>
      <c r="G30" s="66"/>
      <c r="H30" s="66"/>
      <c r="I30" s="67"/>
      <c r="J30" s="66"/>
      <c r="K30" s="66"/>
      <c r="L30" s="66"/>
      <c r="M30" s="75"/>
      <c r="AK30" s="97">
        <v>20</v>
      </c>
      <c r="AL30" s="98">
        <f t="shared" si="5"/>
        <v>0</v>
      </c>
      <c r="AM30" s="98">
        <f t="shared" si="0"/>
        <v>0</v>
      </c>
      <c r="AN30" s="97">
        <f t="shared" si="1"/>
        <v>0</v>
      </c>
      <c r="AO30" s="97">
        <f t="shared" si="2"/>
        <v>0</v>
      </c>
      <c r="AP30" s="97">
        <f t="shared" si="3"/>
        <v>0</v>
      </c>
      <c r="AQ30" s="99">
        <f t="shared" si="4"/>
        <v>0</v>
      </c>
      <c r="AT30" s="46"/>
      <c r="AU30" s="46"/>
      <c r="AV30" s="46"/>
      <c r="AW30" s="101"/>
    </row>
    <row r="31" spans="1:49">
      <c r="A31" s="38">
        <v>19</v>
      </c>
      <c r="B31" s="76"/>
      <c r="C31" s="69"/>
      <c r="D31" s="56"/>
      <c r="E31" s="70"/>
      <c r="F31" s="70"/>
      <c r="G31" s="71"/>
      <c r="H31" s="71"/>
      <c r="I31" s="59"/>
      <c r="J31" s="71"/>
      <c r="K31" s="71"/>
      <c r="L31" s="71"/>
      <c r="M31" s="72"/>
      <c r="AK31" s="97">
        <v>21</v>
      </c>
      <c r="AL31" s="98">
        <f t="shared" si="5"/>
        <v>0</v>
      </c>
      <c r="AM31" s="98">
        <f t="shared" si="0"/>
        <v>0</v>
      </c>
      <c r="AN31" s="97">
        <f t="shared" si="1"/>
        <v>0</v>
      </c>
      <c r="AO31" s="97">
        <f t="shared" si="2"/>
        <v>0</v>
      </c>
      <c r="AP31" s="97">
        <f t="shared" si="3"/>
        <v>0</v>
      </c>
      <c r="AQ31" s="99">
        <f t="shared" si="4"/>
        <v>0</v>
      </c>
      <c r="AT31" s="46"/>
      <c r="AU31" s="46"/>
      <c r="AV31" s="46"/>
      <c r="AW31" s="101"/>
    </row>
    <row r="32" spans="1:49">
      <c r="A32" s="38">
        <v>20</v>
      </c>
      <c r="B32" s="77"/>
      <c r="C32" s="73"/>
      <c r="D32" s="63"/>
      <c r="E32" s="64"/>
      <c r="F32" s="74"/>
      <c r="G32" s="66"/>
      <c r="H32" s="66"/>
      <c r="I32" s="67"/>
      <c r="J32" s="66"/>
      <c r="K32" s="66"/>
      <c r="L32" s="66"/>
      <c r="M32" s="75"/>
      <c r="AK32" s="97">
        <v>22</v>
      </c>
      <c r="AL32" s="98">
        <f t="shared" si="5"/>
        <v>0</v>
      </c>
      <c r="AM32" s="98">
        <f t="shared" si="0"/>
        <v>0</v>
      </c>
      <c r="AN32" s="97">
        <f t="shared" si="1"/>
        <v>0</v>
      </c>
      <c r="AO32" s="97">
        <f t="shared" si="2"/>
        <v>0</v>
      </c>
      <c r="AP32" s="97">
        <f t="shared" si="3"/>
        <v>0</v>
      </c>
      <c r="AQ32" s="99">
        <f t="shared" si="4"/>
        <v>0</v>
      </c>
      <c r="AT32" s="46"/>
      <c r="AU32" s="46"/>
      <c r="AV32" s="46"/>
      <c r="AW32" s="101"/>
    </row>
    <row r="33" spans="1:49">
      <c r="A33" s="38">
        <v>21</v>
      </c>
      <c r="B33" s="76"/>
      <c r="C33" s="69"/>
      <c r="D33" s="56"/>
      <c r="E33" s="70"/>
      <c r="F33" s="70"/>
      <c r="G33" s="71"/>
      <c r="H33" s="71"/>
      <c r="I33" s="59"/>
      <c r="J33" s="71"/>
      <c r="K33" s="71"/>
      <c r="L33" s="71"/>
      <c r="M33" s="72"/>
      <c r="AK33" s="97">
        <v>23</v>
      </c>
      <c r="AL33" s="98">
        <f t="shared" si="5"/>
        <v>0</v>
      </c>
      <c r="AM33" s="98">
        <f t="shared" si="0"/>
        <v>0</v>
      </c>
      <c r="AN33" s="97">
        <f t="shared" si="1"/>
        <v>0</v>
      </c>
      <c r="AO33" s="97">
        <f t="shared" si="2"/>
        <v>0</v>
      </c>
      <c r="AP33" s="97">
        <f t="shared" si="3"/>
        <v>0</v>
      </c>
      <c r="AQ33" s="99">
        <f t="shared" si="4"/>
        <v>0</v>
      </c>
      <c r="AT33" s="46"/>
      <c r="AU33" s="46"/>
      <c r="AV33" s="46"/>
      <c r="AW33" s="101"/>
    </row>
    <row r="34" spans="1:49">
      <c r="A34" s="38">
        <v>22</v>
      </c>
      <c r="B34" s="77"/>
      <c r="C34" s="73"/>
      <c r="D34" s="63"/>
      <c r="E34" s="74"/>
      <c r="F34" s="74"/>
      <c r="G34" s="66"/>
      <c r="H34" s="66"/>
      <c r="I34" s="67"/>
      <c r="J34" s="66"/>
      <c r="K34" s="66"/>
      <c r="L34" s="66"/>
      <c r="M34" s="75"/>
      <c r="AK34" s="97">
        <v>24</v>
      </c>
      <c r="AL34" s="98">
        <f t="shared" si="5"/>
        <v>0</v>
      </c>
      <c r="AM34" s="98">
        <f t="shared" si="0"/>
        <v>0</v>
      </c>
      <c r="AN34" s="97">
        <f t="shared" si="1"/>
        <v>0</v>
      </c>
      <c r="AO34" s="97">
        <f t="shared" si="2"/>
        <v>0</v>
      </c>
      <c r="AP34" s="97">
        <f t="shared" si="3"/>
        <v>0</v>
      </c>
      <c r="AQ34" s="99">
        <f t="shared" si="4"/>
        <v>0</v>
      </c>
      <c r="AT34" s="46"/>
      <c r="AU34" s="46"/>
      <c r="AV34" s="46"/>
      <c r="AW34" s="101"/>
    </row>
    <row r="35" spans="1:49">
      <c r="A35" s="38">
        <v>23</v>
      </c>
      <c r="B35" s="76"/>
      <c r="C35" s="69"/>
      <c r="D35" s="56"/>
      <c r="E35" s="70"/>
      <c r="F35" s="70"/>
      <c r="G35" s="71"/>
      <c r="H35" s="71"/>
      <c r="I35" s="59"/>
      <c r="J35" s="71"/>
      <c r="K35" s="71"/>
      <c r="L35" s="71"/>
      <c r="M35" s="72"/>
      <c r="AK35" s="97">
        <v>25</v>
      </c>
      <c r="AL35" s="98">
        <f t="shared" si="5"/>
        <v>0</v>
      </c>
      <c r="AM35" s="98">
        <f t="shared" si="0"/>
        <v>0</v>
      </c>
      <c r="AN35" s="97">
        <f t="shared" si="1"/>
        <v>0</v>
      </c>
      <c r="AO35" s="97">
        <f t="shared" si="2"/>
        <v>0</v>
      </c>
      <c r="AP35" s="97">
        <f t="shared" si="3"/>
        <v>0</v>
      </c>
      <c r="AQ35" s="99">
        <f t="shared" si="4"/>
        <v>0</v>
      </c>
      <c r="AT35" s="46"/>
      <c r="AU35" s="46"/>
      <c r="AV35" s="46"/>
      <c r="AW35" s="101"/>
    </row>
    <row r="36" spans="1:49">
      <c r="A36" s="38">
        <v>24</v>
      </c>
      <c r="B36" s="77"/>
      <c r="C36" s="73"/>
      <c r="D36" s="63"/>
      <c r="E36" s="74"/>
      <c r="F36" s="74"/>
      <c r="G36" s="66"/>
      <c r="H36" s="66"/>
      <c r="I36" s="67"/>
      <c r="J36" s="66"/>
      <c r="K36" s="66"/>
      <c r="L36" s="66"/>
      <c r="M36" s="75"/>
      <c r="AK36" s="97">
        <v>26</v>
      </c>
      <c r="AL36" s="98">
        <f t="shared" si="5"/>
        <v>0</v>
      </c>
      <c r="AM36" s="98">
        <f t="shared" si="0"/>
        <v>0</v>
      </c>
      <c r="AN36" s="97">
        <f t="shared" si="1"/>
        <v>0</v>
      </c>
      <c r="AO36" s="97">
        <f t="shared" si="2"/>
        <v>0</v>
      </c>
      <c r="AP36" s="97">
        <f t="shared" si="3"/>
        <v>0</v>
      </c>
      <c r="AQ36" s="99">
        <f t="shared" si="4"/>
        <v>0</v>
      </c>
      <c r="AT36" s="46"/>
      <c r="AU36" s="46"/>
      <c r="AV36" s="46"/>
      <c r="AW36" s="101"/>
    </row>
    <row r="37" spans="1:49">
      <c r="A37" s="38">
        <v>25</v>
      </c>
      <c r="B37" s="76"/>
      <c r="C37" s="69"/>
      <c r="D37" s="56"/>
      <c r="E37" s="70"/>
      <c r="F37" s="70"/>
      <c r="G37" s="71"/>
      <c r="H37" s="71"/>
      <c r="I37" s="59"/>
      <c r="J37" s="71"/>
      <c r="K37" s="71"/>
      <c r="L37" s="71"/>
      <c r="M37" s="72"/>
      <c r="AK37" s="97">
        <v>27</v>
      </c>
      <c r="AL37" s="98">
        <f t="shared" si="5"/>
        <v>0</v>
      </c>
      <c r="AM37" s="98">
        <f t="shared" si="0"/>
        <v>0</v>
      </c>
      <c r="AN37" s="97">
        <f t="shared" si="1"/>
        <v>0</v>
      </c>
      <c r="AO37" s="97">
        <f t="shared" si="2"/>
        <v>0</v>
      </c>
      <c r="AP37" s="97">
        <f t="shared" si="3"/>
        <v>0</v>
      </c>
      <c r="AQ37" s="99">
        <f t="shared" si="4"/>
        <v>0</v>
      </c>
      <c r="AT37" s="46"/>
      <c r="AU37" s="46"/>
      <c r="AV37" s="46"/>
      <c r="AW37" s="101"/>
    </row>
    <row r="38" spans="1:49">
      <c r="A38" s="38">
        <v>26</v>
      </c>
      <c r="B38" s="77"/>
      <c r="C38" s="73"/>
      <c r="D38" s="63"/>
      <c r="E38" s="74"/>
      <c r="F38" s="74"/>
      <c r="G38" s="66"/>
      <c r="H38" s="66"/>
      <c r="I38" s="67"/>
      <c r="J38" s="66"/>
      <c r="K38" s="66"/>
      <c r="L38" s="66"/>
      <c r="M38" s="75"/>
      <c r="AK38" s="97">
        <v>28</v>
      </c>
      <c r="AL38" s="98">
        <f t="shared" si="5"/>
        <v>0</v>
      </c>
      <c r="AM38" s="98">
        <f t="shared" si="0"/>
        <v>0</v>
      </c>
      <c r="AN38" s="97">
        <f t="shared" si="1"/>
        <v>0</v>
      </c>
      <c r="AO38" s="97">
        <f t="shared" si="2"/>
        <v>0</v>
      </c>
      <c r="AP38" s="97">
        <f t="shared" si="3"/>
        <v>0</v>
      </c>
      <c r="AQ38" s="99">
        <f t="shared" si="4"/>
        <v>0</v>
      </c>
      <c r="AT38" s="46"/>
      <c r="AU38" s="46"/>
      <c r="AV38" s="46"/>
      <c r="AW38" s="101"/>
    </row>
    <row r="39" spans="1:49">
      <c r="A39" s="38">
        <v>27</v>
      </c>
      <c r="B39" s="76"/>
      <c r="C39" s="69"/>
      <c r="D39" s="56"/>
      <c r="E39" s="70"/>
      <c r="F39" s="70"/>
      <c r="G39" s="71"/>
      <c r="H39" s="71"/>
      <c r="I39" s="59"/>
      <c r="J39" s="71"/>
      <c r="K39" s="71"/>
      <c r="L39" s="71"/>
      <c r="M39" s="72"/>
      <c r="AK39" s="97">
        <v>29</v>
      </c>
      <c r="AL39" s="98">
        <f t="shared" si="5"/>
        <v>0</v>
      </c>
      <c r="AM39" s="98">
        <f t="shared" si="0"/>
        <v>0</v>
      </c>
      <c r="AN39" s="97">
        <f t="shared" si="1"/>
        <v>0</v>
      </c>
      <c r="AO39" s="97">
        <f t="shared" si="2"/>
        <v>0</v>
      </c>
      <c r="AP39" s="97">
        <f t="shared" si="3"/>
        <v>0</v>
      </c>
      <c r="AQ39" s="99">
        <f t="shared" si="4"/>
        <v>0</v>
      </c>
      <c r="AT39" s="46"/>
      <c r="AU39" s="46"/>
      <c r="AV39" s="46"/>
      <c r="AW39" s="101"/>
    </row>
    <row r="40" spans="1:49">
      <c r="A40" s="38">
        <v>28</v>
      </c>
      <c r="B40" s="77"/>
      <c r="C40" s="73"/>
      <c r="D40" s="63"/>
      <c r="E40" s="74"/>
      <c r="F40" s="74"/>
      <c r="G40" s="66"/>
      <c r="H40" s="66"/>
      <c r="I40" s="67"/>
      <c r="J40" s="66"/>
      <c r="K40" s="66"/>
      <c r="L40" s="66"/>
      <c r="M40" s="75"/>
      <c r="AK40" s="97">
        <v>30</v>
      </c>
      <c r="AL40" s="98">
        <f t="shared" si="5"/>
        <v>0</v>
      </c>
      <c r="AM40" s="98">
        <f t="shared" si="0"/>
        <v>0</v>
      </c>
      <c r="AN40" s="97">
        <f t="shared" si="1"/>
        <v>0</v>
      </c>
      <c r="AO40" s="97">
        <f t="shared" si="2"/>
        <v>0</v>
      </c>
      <c r="AP40" s="97">
        <f t="shared" si="3"/>
        <v>0</v>
      </c>
      <c r="AQ40" s="99">
        <f t="shared" si="4"/>
        <v>0</v>
      </c>
      <c r="AT40" s="46"/>
      <c r="AU40" s="46"/>
      <c r="AV40" s="46"/>
      <c r="AW40" s="101"/>
    </row>
    <row r="41" spans="1:49">
      <c r="A41" s="38">
        <v>29</v>
      </c>
      <c r="B41" s="76"/>
      <c r="C41" s="69"/>
      <c r="D41" s="56"/>
      <c r="E41" s="70"/>
      <c r="F41" s="70"/>
      <c r="G41" s="71"/>
      <c r="H41" s="71"/>
      <c r="I41" s="59"/>
      <c r="J41" s="71"/>
      <c r="K41" s="71"/>
      <c r="L41" s="71"/>
      <c r="M41" s="72"/>
      <c r="AK41" s="97">
        <v>31</v>
      </c>
      <c r="AL41" s="98">
        <f t="shared" si="5"/>
        <v>0</v>
      </c>
      <c r="AM41" s="98">
        <f t="shared" si="0"/>
        <v>0</v>
      </c>
      <c r="AN41" s="97">
        <f t="shared" si="1"/>
        <v>0</v>
      </c>
      <c r="AO41" s="97">
        <f t="shared" si="2"/>
        <v>0</v>
      </c>
      <c r="AP41" s="97">
        <f t="shared" si="3"/>
        <v>0</v>
      </c>
      <c r="AQ41" s="99">
        <f t="shared" si="4"/>
        <v>0</v>
      </c>
      <c r="AT41" s="46"/>
      <c r="AU41" s="46"/>
      <c r="AV41" s="46"/>
      <c r="AW41" s="101"/>
    </row>
    <row r="42" spans="1:49">
      <c r="A42" s="38">
        <v>30</v>
      </c>
      <c r="B42" s="77"/>
      <c r="C42" s="73"/>
      <c r="D42" s="63"/>
      <c r="E42" s="74"/>
      <c r="F42" s="74"/>
      <c r="G42" s="66"/>
      <c r="H42" s="66"/>
      <c r="I42" s="67"/>
      <c r="J42" s="66"/>
      <c r="K42" s="66"/>
      <c r="L42" s="66"/>
      <c r="M42" s="75"/>
      <c r="AK42" s="97">
        <v>32</v>
      </c>
      <c r="AL42" s="98">
        <f t="shared" si="5"/>
        <v>0</v>
      </c>
      <c r="AM42" s="98">
        <f t="shared" si="0"/>
        <v>0</v>
      </c>
      <c r="AN42" s="97">
        <f t="shared" si="1"/>
        <v>0</v>
      </c>
      <c r="AO42" s="97">
        <f t="shared" si="2"/>
        <v>0</v>
      </c>
      <c r="AP42" s="97">
        <f t="shared" si="3"/>
        <v>0</v>
      </c>
      <c r="AQ42" s="99">
        <f t="shared" si="4"/>
        <v>0</v>
      </c>
      <c r="AT42" s="46"/>
      <c r="AU42" s="46"/>
      <c r="AV42" s="46"/>
      <c r="AW42" s="101"/>
    </row>
    <row r="43" spans="1:49">
      <c r="A43" s="38">
        <v>31</v>
      </c>
      <c r="B43" s="76"/>
      <c r="C43" s="69"/>
      <c r="D43" s="56"/>
      <c r="E43" s="70"/>
      <c r="F43" s="70"/>
      <c r="G43" s="71"/>
      <c r="H43" s="71"/>
      <c r="I43" s="59"/>
      <c r="J43" s="71"/>
      <c r="K43" s="71"/>
      <c r="L43" s="71"/>
      <c r="M43" s="72"/>
      <c r="AK43" s="97">
        <v>33</v>
      </c>
      <c r="AL43" s="98">
        <f t="shared" si="5"/>
        <v>0</v>
      </c>
      <c r="AM43" s="98">
        <f t="shared" si="0"/>
        <v>0</v>
      </c>
      <c r="AN43" s="97">
        <f t="shared" si="1"/>
        <v>0</v>
      </c>
      <c r="AO43" s="97">
        <f t="shared" si="2"/>
        <v>0</v>
      </c>
      <c r="AP43" s="97">
        <f t="shared" si="3"/>
        <v>0</v>
      </c>
      <c r="AQ43" s="99">
        <f t="shared" si="4"/>
        <v>0</v>
      </c>
      <c r="AT43" s="46"/>
      <c r="AU43" s="46"/>
      <c r="AV43" s="46"/>
      <c r="AW43" s="101"/>
    </row>
    <row r="44" spans="1:49">
      <c r="A44" s="38">
        <v>32</v>
      </c>
      <c r="B44" s="77"/>
      <c r="C44" s="73"/>
      <c r="D44" s="63"/>
      <c r="E44" s="74"/>
      <c r="F44" s="74"/>
      <c r="G44" s="66"/>
      <c r="H44" s="66"/>
      <c r="I44" s="67"/>
      <c r="J44" s="66"/>
      <c r="K44" s="66"/>
      <c r="L44" s="66"/>
      <c r="M44" s="75"/>
      <c r="AK44" s="97">
        <v>34</v>
      </c>
      <c r="AL44" s="98">
        <f t="shared" si="5"/>
        <v>0</v>
      </c>
      <c r="AM44" s="98">
        <f t="shared" si="0"/>
        <v>0</v>
      </c>
      <c r="AN44" s="97">
        <f t="shared" si="1"/>
        <v>0</v>
      </c>
      <c r="AO44" s="97">
        <f t="shared" si="2"/>
        <v>0</v>
      </c>
      <c r="AP44" s="97">
        <f t="shared" si="3"/>
        <v>0</v>
      </c>
      <c r="AQ44" s="99">
        <f t="shared" si="4"/>
        <v>0</v>
      </c>
      <c r="AT44" s="46"/>
      <c r="AU44" s="46"/>
      <c r="AV44" s="46"/>
      <c r="AW44" s="101"/>
    </row>
    <row r="45" spans="1:49">
      <c r="A45" s="38">
        <v>33</v>
      </c>
      <c r="B45" s="76"/>
      <c r="C45" s="69"/>
      <c r="D45" s="56"/>
      <c r="E45" s="70"/>
      <c r="F45" s="70"/>
      <c r="G45" s="71"/>
      <c r="H45" s="71"/>
      <c r="I45" s="59"/>
      <c r="J45" s="71"/>
      <c r="K45" s="71"/>
      <c r="L45" s="71"/>
      <c r="M45" s="72"/>
      <c r="AK45" s="97">
        <v>35</v>
      </c>
      <c r="AL45" s="98">
        <f t="shared" si="5"/>
        <v>0</v>
      </c>
      <c r="AM45" s="98">
        <f t="shared" si="0"/>
        <v>0</v>
      </c>
      <c r="AN45" s="97">
        <f t="shared" si="1"/>
        <v>0</v>
      </c>
      <c r="AO45" s="97">
        <f t="shared" si="2"/>
        <v>0</v>
      </c>
      <c r="AP45" s="97">
        <f t="shared" si="3"/>
        <v>0</v>
      </c>
      <c r="AQ45" s="99">
        <f t="shared" si="4"/>
        <v>0</v>
      </c>
      <c r="AT45" s="46"/>
      <c r="AU45" s="46"/>
      <c r="AV45" s="46"/>
      <c r="AW45" s="101"/>
    </row>
    <row r="46" spans="1:49">
      <c r="A46" s="38">
        <v>34</v>
      </c>
      <c r="B46" s="77"/>
      <c r="C46" s="73"/>
      <c r="D46" s="63"/>
      <c r="E46" s="74"/>
      <c r="F46" s="74"/>
      <c r="G46" s="66"/>
      <c r="H46" s="66"/>
      <c r="I46" s="67"/>
      <c r="J46" s="66"/>
      <c r="K46" s="66"/>
      <c r="L46" s="66"/>
      <c r="M46" s="75"/>
      <c r="AK46" s="97">
        <v>36</v>
      </c>
      <c r="AL46" s="98">
        <f t="shared" si="5"/>
        <v>0</v>
      </c>
      <c r="AM46" s="98">
        <f t="shared" si="0"/>
        <v>0</v>
      </c>
      <c r="AN46" s="97">
        <f t="shared" si="1"/>
        <v>0</v>
      </c>
      <c r="AO46" s="97">
        <f t="shared" si="2"/>
        <v>0</v>
      </c>
      <c r="AP46" s="97">
        <f t="shared" si="3"/>
        <v>0</v>
      </c>
      <c r="AQ46" s="99">
        <f t="shared" si="4"/>
        <v>0</v>
      </c>
      <c r="AT46" s="46"/>
      <c r="AU46" s="46"/>
      <c r="AV46" s="46"/>
      <c r="AW46" s="101"/>
    </row>
    <row r="47" spans="1:49">
      <c r="A47" s="38">
        <v>35</v>
      </c>
      <c r="B47" s="76"/>
      <c r="C47" s="69"/>
      <c r="D47" s="56"/>
      <c r="E47" s="70"/>
      <c r="F47" s="70"/>
      <c r="G47" s="71"/>
      <c r="H47" s="71"/>
      <c r="I47" s="59"/>
      <c r="J47" s="71"/>
      <c r="K47" s="71"/>
      <c r="L47" s="71"/>
      <c r="M47" s="72"/>
      <c r="AK47" s="97">
        <v>37</v>
      </c>
      <c r="AL47" s="98">
        <f t="shared" si="5"/>
        <v>0</v>
      </c>
      <c r="AM47" s="98">
        <f t="shared" si="0"/>
        <v>0</v>
      </c>
      <c r="AN47" s="97">
        <f t="shared" si="1"/>
        <v>0</v>
      </c>
      <c r="AO47" s="97">
        <f t="shared" si="2"/>
        <v>0</v>
      </c>
      <c r="AP47" s="97">
        <f t="shared" si="3"/>
        <v>0</v>
      </c>
      <c r="AQ47" s="99">
        <f t="shared" si="4"/>
        <v>0</v>
      </c>
      <c r="AT47" s="46"/>
      <c r="AU47" s="46"/>
      <c r="AV47" s="46"/>
      <c r="AW47" s="101"/>
    </row>
    <row r="48" spans="1:49">
      <c r="A48" s="38">
        <v>36</v>
      </c>
      <c r="B48" s="77"/>
      <c r="C48" s="73"/>
      <c r="D48" s="63"/>
      <c r="E48" s="74"/>
      <c r="F48" s="74"/>
      <c r="G48" s="66"/>
      <c r="H48" s="66"/>
      <c r="I48" s="67"/>
      <c r="J48" s="66"/>
      <c r="K48" s="66"/>
      <c r="L48" s="66"/>
      <c r="M48" s="75"/>
      <c r="AK48" s="97">
        <v>38</v>
      </c>
      <c r="AL48" s="98">
        <f t="shared" si="5"/>
        <v>0</v>
      </c>
      <c r="AM48" s="98">
        <f t="shared" si="0"/>
        <v>0</v>
      </c>
      <c r="AN48" s="97">
        <f t="shared" si="1"/>
        <v>0</v>
      </c>
      <c r="AO48" s="97">
        <f t="shared" si="2"/>
        <v>0</v>
      </c>
      <c r="AP48" s="97">
        <f t="shared" si="3"/>
        <v>0</v>
      </c>
      <c r="AQ48" s="99">
        <f t="shared" si="4"/>
        <v>0</v>
      </c>
      <c r="AT48" s="46"/>
      <c r="AU48" s="46"/>
      <c r="AV48" s="46"/>
      <c r="AW48" s="101"/>
    </row>
    <row r="49" spans="1:49">
      <c r="A49" s="38">
        <v>37</v>
      </c>
      <c r="B49" s="76"/>
      <c r="C49" s="69"/>
      <c r="D49" s="56"/>
      <c r="E49" s="70"/>
      <c r="F49" s="70"/>
      <c r="G49" s="71"/>
      <c r="H49" s="71"/>
      <c r="I49" s="59"/>
      <c r="J49" s="71"/>
      <c r="K49" s="71"/>
      <c r="L49" s="71"/>
      <c r="M49" s="72"/>
      <c r="AK49" s="97">
        <v>39</v>
      </c>
      <c r="AL49" s="98">
        <f t="shared" si="5"/>
        <v>0</v>
      </c>
      <c r="AM49" s="98">
        <f t="shared" si="0"/>
        <v>0</v>
      </c>
      <c r="AN49" s="97">
        <f t="shared" si="1"/>
        <v>0</v>
      </c>
      <c r="AO49" s="97">
        <f t="shared" si="2"/>
        <v>0</v>
      </c>
      <c r="AP49" s="97">
        <f t="shared" si="3"/>
        <v>0</v>
      </c>
      <c r="AQ49" s="99">
        <f t="shared" si="4"/>
        <v>0</v>
      </c>
      <c r="AT49" s="46"/>
      <c r="AU49" s="46"/>
      <c r="AV49" s="46"/>
      <c r="AW49" s="101"/>
    </row>
    <row r="50" spans="1:49">
      <c r="A50" s="38">
        <v>38</v>
      </c>
      <c r="B50" s="77"/>
      <c r="C50" s="73"/>
      <c r="D50" s="63"/>
      <c r="E50" s="74"/>
      <c r="F50" s="74"/>
      <c r="G50" s="66"/>
      <c r="H50" s="66"/>
      <c r="I50" s="67"/>
      <c r="J50" s="66"/>
      <c r="K50" s="66"/>
      <c r="L50" s="66"/>
      <c r="M50" s="75"/>
      <c r="AK50" s="97">
        <v>40</v>
      </c>
      <c r="AL50" s="98">
        <f t="shared" si="5"/>
        <v>0</v>
      </c>
      <c r="AM50" s="98">
        <f t="shared" si="0"/>
        <v>0</v>
      </c>
      <c r="AN50" s="97">
        <f t="shared" si="1"/>
        <v>0</v>
      </c>
      <c r="AO50" s="97">
        <f t="shared" si="2"/>
        <v>0</v>
      </c>
      <c r="AP50" s="97">
        <f t="shared" si="3"/>
        <v>0</v>
      </c>
      <c r="AQ50" s="99">
        <f t="shared" si="4"/>
        <v>0</v>
      </c>
      <c r="AT50" s="46"/>
      <c r="AU50" s="46"/>
      <c r="AV50" s="46"/>
      <c r="AW50" s="101"/>
    </row>
    <row r="51" spans="1:49">
      <c r="A51" s="38">
        <v>39</v>
      </c>
      <c r="B51" s="76"/>
      <c r="C51" s="69"/>
      <c r="D51" s="56"/>
      <c r="E51" s="70"/>
      <c r="F51" s="70"/>
      <c r="G51" s="71"/>
      <c r="H51" s="71"/>
      <c r="I51" s="59"/>
      <c r="J51" s="71"/>
      <c r="K51" s="71"/>
      <c r="L51" s="71"/>
      <c r="M51" s="72"/>
      <c r="AK51" s="97">
        <v>41</v>
      </c>
      <c r="AL51" s="98">
        <f t="shared" si="5"/>
        <v>0</v>
      </c>
      <c r="AM51" s="98">
        <f t="shared" si="0"/>
        <v>0</v>
      </c>
      <c r="AN51" s="97">
        <f t="shared" si="1"/>
        <v>0</v>
      </c>
      <c r="AO51" s="97">
        <f t="shared" si="2"/>
        <v>0</v>
      </c>
      <c r="AP51" s="97">
        <f t="shared" si="3"/>
        <v>0</v>
      </c>
      <c r="AQ51" s="99">
        <f t="shared" si="4"/>
        <v>0</v>
      </c>
      <c r="AT51" s="46"/>
      <c r="AU51" s="46"/>
      <c r="AV51" s="46"/>
      <c r="AW51" s="101"/>
    </row>
    <row r="52" spans="1:49">
      <c r="A52" s="38">
        <v>40</v>
      </c>
      <c r="B52" s="77"/>
      <c r="C52" s="73"/>
      <c r="D52" s="63"/>
      <c r="E52" s="74"/>
      <c r="F52" s="74"/>
      <c r="G52" s="66"/>
      <c r="H52" s="66"/>
      <c r="I52" s="67"/>
      <c r="J52" s="66"/>
      <c r="K52" s="66"/>
      <c r="L52" s="66"/>
      <c r="M52" s="75"/>
      <c r="AK52" s="97">
        <v>42</v>
      </c>
      <c r="AL52" s="98">
        <f t="shared" si="5"/>
        <v>0</v>
      </c>
      <c r="AM52" s="98">
        <f t="shared" si="0"/>
        <v>0</v>
      </c>
      <c r="AN52" s="97">
        <f t="shared" si="1"/>
        <v>0</v>
      </c>
      <c r="AO52" s="97">
        <f t="shared" si="2"/>
        <v>0</v>
      </c>
      <c r="AP52" s="97">
        <f t="shared" si="3"/>
        <v>0</v>
      </c>
      <c r="AQ52" s="99">
        <f t="shared" si="4"/>
        <v>0</v>
      </c>
      <c r="AT52" s="46"/>
      <c r="AU52" s="46"/>
      <c r="AV52" s="46"/>
      <c r="AW52" s="101"/>
    </row>
    <row r="53" spans="1:49">
      <c r="A53" s="38">
        <v>41</v>
      </c>
      <c r="B53" s="76"/>
      <c r="C53" s="69"/>
      <c r="D53" s="56"/>
      <c r="E53" s="70"/>
      <c r="F53" s="70"/>
      <c r="G53" s="71"/>
      <c r="H53" s="71"/>
      <c r="I53" s="59"/>
      <c r="J53" s="71"/>
      <c r="K53" s="71"/>
      <c r="L53" s="71"/>
      <c r="M53" s="72"/>
      <c r="AK53" s="97">
        <v>43</v>
      </c>
      <c r="AL53" s="98">
        <f t="shared" si="5"/>
        <v>0</v>
      </c>
      <c r="AM53" s="98">
        <f t="shared" si="0"/>
        <v>0</v>
      </c>
      <c r="AN53" s="97">
        <f t="shared" si="1"/>
        <v>0</v>
      </c>
      <c r="AO53" s="97">
        <f t="shared" si="2"/>
        <v>0</v>
      </c>
      <c r="AP53" s="97">
        <f t="shared" si="3"/>
        <v>0</v>
      </c>
      <c r="AQ53" s="99">
        <f t="shared" si="4"/>
        <v>0</v>
      </c>
      <c r="AT53" s="46"/>
      <c r="AU53" s="46"/>
      <c r="AV53" s="46"/>
      <c r="AW53" s="101"/>
    </row>
    <row r="54" spans="1:49">
      <c r="A54" s="38">
        <v>42</v>
      </c>
      <c r="B54" s="77"/>
      <c r="C54" s="73"/>
      <c r="D54" s="63"/>
      <c r="E54" s="74"/>
      <c r="F54" s="74"/>
      <c r="G54" s="66"/>
      <c r="H54" s="66"/>
      <c r="I54" s="67"/>
      <c r="J54" s="66"/>
      <c r="K54" s="66"/>
      <c r="L54" s="66"/>
      <c r="M54" s="75"/>
      <c r="AK54" s="97">
        <v>44</v>
      </c>
      <c r="AL54" s="98">
        <f t="shared" si="5"/>
        <v>0</v>
      </c>
      <c r="AM54" s="98">
        <f t="shared" si="0"/>
        <v>0</v>
      </c>
      <c r="AN54" s="97">
        <f t="shared" si="1"/>
        <v>0</v>
      </c>
      <c r="AO54" s="97">
        <f t="shared" si="2"/>
        <v>0</v>
      </c>
      <c r="AP54" s="97">
        <f t="shared" si="3"/>
        <v>0</v>
      </c>
      <c r="AQ54" s="99">
        <f t="shared" si="4"/>
        <v>0</v>
      </c>
      <c r="AT54" s="46"/>
      <c r="AU54" s="46"/>
      <c r="AV54" s="46"/>
      <c r="AW54" s="101"/>
    </row>
    <row r="55" spans="1:49">
      <c r="A55" s="38">
        <v>43</v>
      </c>
      <c r="B55" s="76"/>
      <c r="C55" s="69"/>
      <c r="D55" s="56"/>
      <c r="E55" s="70"/>
      <c r="F55" s="70"/>
      <c r="G55" s="71"/>
      <c r="H55" s="71"/>
      <c r="I55" s="59"/>
      <c r="J55" s="71"/>
      <c r="K55" s="71"/>
      <c r="L55" s="71"/>
      <c r="M55" s="72"/>
      <c r="AK55" s="97">
        <v>45</v>
      </c>
      <c r="AL55" s="98">
        <f t="shared" si="5"/>
        <v>0</v>
      </c>
      <c r="AM55" s="98">
        <f t="shared" si="0"/>
        <v>0</v>
      </c>
      <c r="AN55" s="97">
        <f t="shared" si="1"/>
        <v>0</v>
      </c>
      <c r="AO55" s="97">
        <f t="shared" si="2"/>
        <v>0</v>
      </c>
      <c r="AP55" s="97">
        <f t="shared" si="3"/>
        <v>0</v>
      </c>
      <c r="AQ55" s="99">
        <f t="shared" si="4"/>
        <v>0</v>
      </c>
      <c r="AT55" s="46"/>
      <c r="AU55" s="46"/>
      <c r="AV55" s="46"/>
      <c r="AW55" s="101"/>
    </row>
    <row r="56" spans="1:49">
      <c r="A56" s="38">
        <v>44</v>
      </c>
      <c r="B56" s="77"/>
      <c r="C56" s="73"/>
      <c r="D56" s="63"/>
      <c r="E56" s="74"/>
      <c r="F56" s="74"/>
      <c r="G56" s="66"/>
      <c r="H56" s="66"/>
      <c r="I56" s="67"/>
      <c r="J56" s="66"/>
      <c r="K56" s="66"/>
      <c r="L56" s="66"/>
      <c r="M56" s="75"/>
      <c r="AK56" s="97">
        <v>46</v>
      </c>
      <c r="AL56" s="98">
        <f t="shared" si="5"/>
        <v>0</v>
      </c>
      <c r="AM56" s="98">
        <f t="shared" si="0"/>
        <v>0</v>
      </c>
      <c r="AN56" s="97">
        <f t="shared" si="1"/>
        <v>0</v>
      </c>
      <c r="AO56" s="97">
        <f t="shared" si="2"/>
        <v>0</v>
      </c>
      <c r="AP56" s="97">
        <f t="shared" si="3"/>
        <v>0</v>
      </c>
      <c r="AQ56" s="99">
        <f t="shared" si="4"/>
        <v>0</v>
      </c>
      <c r="AT56" s="46"/>
      <c r="AU56" s="46"/>
      <c r="AV56" s="46"/>
      <c r="AW56" s="101"/>
    </row>
    <row r="57" spans="1:49">
      <c r="A57" s="38">
        <v>45</v>
      </c>
      <c r="B57" s="76"/>
      <c r="C57" s="69"/>
      <c r="D57" s="56"/>
      <c r="E57" s="70"/>
      <c r="F57" s="70"/>
      <c r="G57" s="71"/>
      <c r="H57" s="71"/>
      <c r="I57" s="59"/>
      <c r="J57" s="71"/>
      <c r="K57" s="71"/>
      <c r="L57" s="71"/>
      <c r="M57" s="72"/>
      <c r="AK57" s="97">
        <v>47</v>
      </c>
      <c r="AL57" s="98">
        <f t="shared" si="5"/>
        <v>0</v>
      </c>
      <c r="AM57" s="98">
        <f t="shared" si="0"/>
        <v>0</v>
      </c>
      <c r="AN57" s="97">
        <f t="shared" si="1"/>
        <v>0</v>
      </c>
      <c r="AO57" s="97">
        <f t="shared" si="2"/>
        <v>0</v>
      </c>
      <c r="AP57" s="97">
        <f t="shared" si="3"/>
        <v>0</v>
      </c>
      <c r="AQ57" s="99">
        <f t="shared" si="4"/>
        <v>0</v>
      </c>
      <c r="AT57" s="46"/>
      <c r="AU57" s="46"/>
      <c r="AV57" s="46"/>
      <c r="AW57" s="101"/>
    </row>
    <row r="58" spans="1:49">
      <c r="A58" s="38">
        <v>46</v>
      </c>
      <c r="B58" s="77"/>
      <c r="C58" s="73"/>
      <c r="D58" s="63"/>
      <c r="E58" s="74"/>
      <c r="F58" s="74"/>
      <c r="G58" s="66"/>
      <c r="H58" s="66"/>
      <c r="I58" s="67"/>
      <c r="J58" s="66"/>
      <c r="K58" s="66"/>
      <c r="L58" s="66"/>
      <c r="M58" s="75"/>
      <c r="AK58" s="97">
        <v>48</v>
      </c>
      <c r="AL58" s="98">
        <f t="shared" si="5"/>
        <v>0</v>
      </c>
      <c r="AM58" s="98">
        <f t="shared" si="0"/>
        <v>0</v>
      </c>
      <c r="AN58" s="97">
        <f t="shared" si="1"/>
        <v>0</v>
      </c>
      <c r="AO58" s="97">
        <f t="shared" si="2"/>
        <v>0</v>
      </c>
      <c r="AP58" s="97">
        <f t="shared" si="3"/>
        <v>0</v>
      </c>
      <c r="AQ58" s="99">
        <f t="shared" si="4"/>
        <v>0</v>
      </c>
      <c r="AT58" s="46"/>
      <c r="AU58" s="46"/>
      <c r="AV58" s="46"/>
      <c r="AW58" s="101"/>
    </row>
    <row r="59" spans="1:49">
      <c r="A59" s="38">
        <v>47</v>
      </c>
      <c r="B59" s="76"/>
      <c r="C59" s="69"/>
      <c r="D59" s="56"/>
      <c r="E59" s="70"/>
      <c r="F59" s="70"/>
      <c r="G59" s="71"/>
      <c r="H59" s="71"/>
      <c r="I59" s="59"/>
      <c r="J59" s="71"/>
      <c r="K59" s="71"/>
      <c r="L59" s="71"/>
      <c r="M59" s="72"/>
      <c r="AK59" s="97">
        <v>49</v>
      </c>
      <c r="AL59" s="98">
        <f t="shared" si="5"/>
        <v>0</v>
      </c>
      <c r="AM59" s="98">
        <f t="shared" si="0"/>
        <v>0</v>
      </c>
      <c r="AN59" s="97">
        <f t="shared" si="1"/>
        <v>0</v>
      </c>
      <c r="AO59" s="97">
        <f t="shared" si="2"/>
        <v>0</v>
      </c>
      <c r="AP59" s="97">
        <f t="shared" si="3"/>
        <v>0</v>
      </c>
      <c r="AQ59" s="99">
        <f t="shared" si="4"/>
        <v>0</v>
      </c>
      <c r="AT59" s="46"/>
      <c r="AU59" s="46"/>
      <c r="AV59" s="46"/>
      <c r="AW59" s="101"/>
    </row>
    <row r="60" spans="1:49">
      <c r="A60" s="38">
        <v>48</v>
      </c>
      <c r="B60" s="77"/>
      <c r="C60" s="73"/>
      <c r="D60" s="63"/>
      <c r="E60" s="74"/>
      <c r="F60" s="74"/>
      <c r="G60" s="66"/>
      <c r="H60" s="66"/>
      <c r="I60" s="67"/>
      <c r="J60" s="66"/>
      <c r="K60" s="66"/>
      <c r="L60" s="66"/>
      <c r="M60" s="75"/>
      <c r="AK60" s="97">
        <v>50</v>
      </c>
      <c r="AL60" s="98">
        <f t="shared" si="5"/>
        <v>0</v>
      </c>
      <c r="AM60" s="98">
        <f t="shared" si="0"/>
        <v>0</v>
      </c>
      <c r="AN60" s="97">
        <f t="shared" si="1"/>
        <v>0</v>
      </c>
      <c r="AO60" s="97">
        <f t="shared" si="2"/>
        <v>0</v>
      </c>
      <c r="AP60" s="97">
        <f t="shared" si="3"/>
        <v>0</v>
      </c>
      <c r="AQ60" s="99">
        <f t="shared" si="4"/>
        <v>0</v>
      </c>
      <c r="AT60" s="46"/>
      <c r="AU60" s="46"/>
      <c r="AV60" s="46"/>
      <c r="AW60" s="101"/>
    </row>
    <row r="61" spans="1:49">
      <c r="A61" s="38">
        <v>49</v>
      </c>
      <c r="B61" s="76"/>
      <c r="C61" s="69"/>
      <c r="D61" s="56"/>
      <c r="E61" s="70"/>
      <c r="F61" s="70"/>
      <c r="G61" s="71"/>
      <c r="H61" s="71"/>
      <c r="I61" s="59"/>
      <c r="J61" s="71"/>
      <c r="K61" s="71"/>
      <c r="L61" s="71"/>
      <c r="M61" s="72"/>
    </row>
    <row r="62" spans="1:49">
      <c r="A62" s="38">
        <v>50</v>
      </c>
      <c r="B62" s="77"/>
      <c r="C62" s="73"/>
      <c r="D62" s="63"/>
      <c r="E62" s="74"/>
      <c r="F62" s="74"/>
      <c r="G62" s="66"/>
      <c r="H62" s="66"/>
      <c r="I62" s="67"/>
      <c r="J62" s="66"/>
      <c r="K62" s="66"/>
      <c r="L62" s="66"/>
      <c r="M62" s="75"/>
    </row>
  </sheetData>
  <sheetProtection password="CFC0" sheet="1" objects="1" scenarios="1"/>
  <mergeCells count="12">
    <mergeCell ref="AN10:AO10"/>
    <mergeCell ref="A1:M1"/>
    <mergeCell ref="B11:C11"/>
    <mergeCell ref="E11:E12"/>
    <mergeCell ref="F11:F12"/>
    <mergeCell ref="I11:I12"/>
    <mergeCell ref="J11:L11"/>
    <mergeCell ref="M11:M12"/>
    <mergeCell ref="D11:D12"/>
    <mergeCell ref="G11:H11"/>
    <mergeCell ref="A11:A12"/>
    <mergeCell ref="F8:J8"/>
  </mergeCells>
  <pageMargins left="0.25" right="0.25" top="0.75" bottom="0.75" header="0.3" footer="0.3"/>
  <colBreaks count="1" manualBreakCount="1">
    <brk id="13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8" r:id="rId3" name="Drop Down 14">
              <controlPr defaultSize="0" autoLine="0" autoPict="0">
                <anchor moveWithCells="1">
                  <from>
                    <xdr:col>4</xdr:col>
                    <xdr:colOff>1193800</xdr:colOff>
                    <xdr:row>2</xdr:row>
                    <xdr:rowOff>12700</xdr:rowOff>
                  </from>
                  <to>
                    <xdr:col>5</xdr:col>
                    <xdr:colOff>266700</xdr:colOff>
                    <xdr:row>2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6159" r:id="rId4" name="Drop Down 15">
              <controlPr defaultSize="0" autoLine="0" autoPict="0">
                <anchor moveWithCells="1">
                  <from>
                    <xdr:col>4</xdr:col>
                    <xdr:colOff>1193800</xdr:colOff>
                    <xdr:row>3</xdr:row>
                    <xdr:rowOff>12700</xdr:rowOff>
                  </from>
                  <to>
                    <xdr:col>5</xdr:col>
                    <xdr:colOff>266700</xdr:colOff>
                    <xdr:row>3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6160" r:id="rId5" name="Drop Down 16">
              <controlPr defaultSize="0" autoLine="0" autoPict="0">
                <anchor moveWithCells="1">
                  <from>
                    <xdr:col>4</xdr:col>
                    <xdr:colOff>1193800</xdr:colOff>
                    <xdr:row>4</xdr:row>
                    <xdr:rowOff>25400</xdr:rowOff>
                  </from>
                  <to>
                    <xdr:col>5</xdr:col>
                    <xdr:colOff>266700</xdr:colOff>
                    <xdr:row>4</xdr:row>
                    <xdr:rowOff>304800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6161" r:id="rId6" name="Drop Down 17">
              <controlPr defaultSize="0" autoLine="0" autoPict="0">
                <anchor moveWithCells="1">
                  <from>
                    <xdr:col>4</xdr:col>
                    <xdr:colOff>1193800</xdr:colOff>
                    <xdr:row>5</xdr:row>
                    <xdr:rowOff>25400</xdr:rowOff>
                  </from>
                  <to>
                    <xdr:col>5</xdr:col>
                    <xdr:colOff>266700</xdr:colOff>
                    <xdr:row>5</xdr:row>
                    <xdr:rowOff>304800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6162" r:id="rId7" name="Drop Down 18">
              <controlPr defaultSize="0" autoLine="0" autoPict="0">
                <anchor moveWithCells="1">
                  <from>
                    <xdr:col>4</xdr:col>
                    <xdr:colOff>1193800</xdr:colOff>
                    <xdr:row>6</xdr:row>
                    <xdr:rowOff>25400</xdr:rowOff>
                  </from>
                  <to>
                    <xdr:col>5</xdr:col>
                    <xdr:colOff>266700</xdr:colOff>
                    <xdr:row>6</xdr:row>
                    <xdr:rowOff>304800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6163" r:id="rId8" name="Drop Down 19">
              <controlPr defaultSize="0" autoLine="0" autoPict="0">
                <anchor moveWithCells="1">
                  <from>
                    <xdr:col>4</xdr:col>
                    <xdr:colOff>1193800</xdr:colOff>
                    <xdr:row>7</xdr:row>
                    <xdr:rowOff>50800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6164" r:id="rId9" name="Drop Down 20">
              <controlPr defaultSize="0" autoLine="0" autoPict="0">
                <anchor moveWithCells="1">
                  <from>
                    <xdr:col>8</xdr:col>
                    <xdr:colOff>635000</xdr:colOff>
                    <xdr:row>6</xdr:row>
                    <xdr:rowOff>25400</xdr:rowOff>
                  </from>
                  <to>
                    <xdr:col>11</xdr:col>
                    <xdr:colOff>12700</xdr:colOff>
                    <xdr:row>6</xdr:row>
                    <xdr:rowOff>304800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6166" r:id="rId10" name="Drop Down 22">
              <controlPr defaultSize="0" autoLine="0" autoPict="0">
                <anchor moveWithCells="1">
                  <from>
                    <xdr:col>8</xdr:col>
                    <xdr:colOff>622300</xdr:colOff>
                    <xdr:row>2</xdr:row>
                    <xdr:rowOff>25400</xdr:rowOff>
                  </from>
                  <to>
                    <xdr:col>11</xdr:col>
                    <xdr:colOff>0</xdr:colOff>
                    <xdr:row>2</xdr:row>
                    <xdr:rowOff>304800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6167" r:id="rId11" name="Drop Down 23">
              <controlPr defaultSize="0" autoLine="0" autoPict="0">
                <anchor moveWithCells="1">
                  <from>
                    <xdr:col>8</xdr:col>
                    <xdr:colOff>622300</xdr:colOff>
                    <xdr:row>3</xdr:row>
                    <xdr:rowOff>25400</xdr:rowOff>
                  </from>
                  <to>
                    <xdr:col>11</xdr:col>
                    <xdr:colOff>0</xdr:colOff>
                    <xdr:row>3</xdr:row>
                    <xdr:rowOff>304800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6168" r:id="rId12" name="Drop Down 24">
              <controlPr defaultSize="0" autoLine="0" autoPict="0">
                <anchor moveWithCells="1">
                  <from>
                    <xdr:col>8</xdr:col>
                    <xdr:colOff>635000</xdr:colOff>
                    <xdr:row>4</xdr:row>
                    <xdr:rowOff>12700</xdr:rowOff>
                  </from>
                  <to>
                    <xdr:col>11</xdr:col>
                    <xdr:colOff>12700</xdr:colOff>
                    <xdr:row>4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6169" r:id="rId13" name="Drop Down 25">
              <controlPr defaultSize="0" autoLine="0" autoPict="0">
                <anchor moveWithCells="1">
                  <from>
                    <xdr:col>8</xdr:col>
                    <xdr:colOff>635000</xdr:colOff>
                    <xdr:row>5</xdr:row>
                    <xdr:rowOff>38100</xdr:rowOff>
                  </from>
                  <to>
                    <xdr:col>11</xdr:col>
                    <xdr:colOff>12700</xdr:colOff>
                    <xdr:row>5</xdr:row>
                    <xdr:rowOff>317500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6171" r:id="rId14" name="Drop Down 27">
              <controlPr defaultSize="0" autoLine="0" autoPict="0">
                <anchor moveWithCells="1">
                  <from>
                    <xdr:col>10</xdr:col>
                    <xdr:colOff>0</xdr:colOff>
                    <xdr:row>7</xdr:row>
                    <xdr:rowOff>63500</xdr:rowOff>
                  </from>
                  <to>
                    <xdr:col>10</xdr:col>
                    <xdr:colOff>711200</xdr:colOff>
                    <xdr:row>8</xdr:row>
                    <xdr:rowOff>38100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25"/>
  <sheetViews>
    <sheetView showGridLines="0" workbookViewId="0">
      <pane ySplit="1" topLeftCell="A2" activePane="bottomLeft" state="frozen"/>
      <selection pane="bottomLeft" activeCell="B14" sqref="B14"/>
    </sheetView>
  </sheetViews>
  <sheetFormatPr baseColWidth="10" defaultColWidth="8.83203125" defaultRowHeight="12" x14ac:dyDescent="0"/>
  <cols>
    <col min="1" max="1" width="37.5" style="107" customWidth="1"/>
    <col min="2" max="2" width="100.83203125" customWidth="1"/>
    <col min="4" max="4" width="6.5" style="114" hidden="1" customWidth="1"/>
    <col min="5" max="5" width="4.33203125" style="114" hidden="1" customWidth="1"/>
    <col min="6" max="6" width="6.5" style="114" hidden="1" customWidth="1"/>
    <col min="7" max="7" width="3.83203125" style="114" hidden="1" customWidth="1"/>
    <col min="8" max="8" width="6.6640625" style="114" hidden="1" customWidth="1"/>
    <col min="9" max="9" width="4.83203125" style="114" hidden="1" customWidth="1"/>
    <col min="10" max="10" width="6.83203125" style="114" hidden="1" customWidth="1"/>
    <col min="11" max="11" width="4.5" style="114" hidden="1" customWidth="1"/>
    <col min="15" max="16" width="8.83203125" style="100"/>
  </cols>
  <sheetData>
    <row r="1" spans="1:18" ht="18">
      <c r="A1" s="108" t="s">
        <v>185</v>
      </c>
      <c r="D1" s="114">
        <v>1</v>
      </c>
      <c r="F1" s="114">
        <v>2</v>
      </c>
      <c r="H1" s="114">
        <v>3</v>
      </c>
      <c r="J1" s="114">
        <v>4</v>
      </c>
    </row>
    <row r="2" spans="1:18" ht="5.25" customHeight="1">
      <c r="A2" s="49"/>
    </row>
    <row r="3" spans="1:18">
      <c r="A3" s="49" t="s">
        <v>186</v>
      </c>
      <c r="D3" s="115">
        <f>(E3-1)*10</f>
        <v>0</v>
      </c>
      <c r="E3" s="114">
        <v>1</v>
      </c>
      <c r="F3" s="116">
        <f>(G3-1)*10</f>
        <v>0</v>
      </c>
      <c r="G3" s="114">
        <v>1</v>
      </c>
      <c r="H3" s="115">
        <f>(I3-1)*10</f>
        <v>0</v>
      </c>
      <c r="I3" s="114">
        <v>1</v>
      </c>
      <c r="J3" s="115">
        <f>(K3-1)*10</f>
        <v>0</v>
      </c>
      <c r="K3" s="114">
        <v>1</v>
      </c>
      <c r="N3" s="85"/>
      <c r="O3" s="85"/>
      <c r="P3" s="85"/>
      <c r="Q3" s="85"/>
      <c r="R3" s="85"/>
    </row>
    <row r="4" spans="1:18" ht="4.5" customHeight="1">
      <c r="N4" s="85"/>
      <c r="O4" s="85"/>
      <c r="P4" s="85"/>
      <c r="Q4" s="85"/>
      <c r="R4" s="85"/>
    </row>
    <row r="5" spans="1:18" ht="19.5" customHeight="1">
      <c r="A5" s="109" t="s">
        <v>132</v>
      </c>
      <c r="B5" s="110"/>
      <c r="D5" s="117">
        <v>0</v>
      </c>
      <c r="F5" s="117">
        <v>0</v>
      </c>
      <c r="H5" s="117">
        <v>0</v>
      </c>
      <c r="J5" s="117">
        <v>0</v>
      </c>
      <c r="N5" s="85"/>
      <c r="O5" s="119" t="s">
        <v>143</v>
      </c>
      <c r="P5" s="100">
        <f>D3</f>
        <v>0</v>
      </c>
      <c r="Q5" s="85"/>
      <c r="R5" s="85"/>
    </row>
    <row r="6" spans="1:18">
      <c r="A6" s="112" t="s">
        <v>154</v>
      </c>
      <c r="B6" s="120"/>
      <c r="D6" s="117">
        <v>0.1</v>
      </c>
      <c r="F6" s="117">
        <v>0.1</v>
      </c>
      <c r="H6" s="117">
        <v>0.1</v>
      </c>
      <c r="J6" s="117">
        <v>0.1</v>
      </c>
      <c r="N6" s="85"/>
      <c r="O6" s="119" t="s">
        <v>144</v>
      </c>
      <c r="P6" s="100">
        <f>F3</f>
        <v>0</v>
      </c>
      <c r="Q6" s="85"/>
      <c r="R6" s="85"/>
    </row>
    <row r="7" spans="1:18">
      <c r="A7" s="113" t="s">
        <v>470</v>
      </c>
      <c r="B7" s="121"/>
      <c r="D7" s="117">
        <v>0.2</v>
      </c>
      <c r="F7" s="117">
        <v>0.2</v>
      </c>
      <c r="H7" s="117">
        <v>0.2</v>
      </c>
      <c r="J7" s="117">
        <v>0.2</v>
      </c>
      <c r="N7" s="85"/>
      <c r="O7" s="119" t="s">
        <v>145</v>
      </c>
      <c r="P7" s="100">
        <f>H3</f>
        <v>0</v>
      </c>
      <c r="Q7" s="85"/>
      <c r="R7" s="85"/>
    </row>
    <row r="8" spans="1:18">
      <c r="A8" s="154" t="s">
        <v>434</v>
      </c>
      <c r="B8" s="121"/>
      <c r="D8" s="117">
        <v>0.3</v>
      </c>
      <c r="F8" s="117">
        <v>0.3</v>
      </c>
      <c r="H8" s="117">
        <v>0.3</v>
      </c>
      <c r="J8" s="117">
        <v>0.3</v>
      </c>
      <c r="N8" s="85"/>
      <c r="O8" s="119" t="s">
        <v>146</v>
      </c>
      <c r="P8" s="100">
        <f>J3</f>
        <v>0</v>
      </c>
      <c r="Q8" s="85"/>
      <c r="R8" s="85"/>
    </row>
    <row r="9" spans="1:18">
      <c r="B9" s="106"/>
      <c r="D9" s="117">
        <v>0.4</v>
      </c>
      <c r="F9" s="117">
        <v>0.4</v>
      </c>
      <c r="H9" s="117">
        <v>0.4</v>
      </c>
      <c r="J9" s="117">
        <v>0.4</v>
      </c>
      <c r="N9" s="85"/>
      <c r="O9" s="119" t="s">
        <v>147</v>
      </c>
      <c r="P9" s="100">
        <f>D18</f>
        <v>0</v>
      </c>
      <c r="Q9" s="85"/>
      <c r="R9" s="85"/>
    </row>
    <row r="10" spans="1:18" ht="19.5" customHeight="1">
      <c r="A10" s="109" t="s">
        <v>133</v>
      </c>
      <c r="B10" s="110"/>
      <c r="D10" s="117">
        <v>0.5</v>
      </c>
      <c r="F10" s="117">
        <v>0.5</v>
      </c>
      <c r="H10" s="117">
        <v>0.5</v>
      </c>
      <c r="J10" s="117">
        <v>0.5</v>
      </c>
      <c r="N10" s="85"/>
      <c r="O10" s="119" t="s">
        <v>153</v>
      </c>
      <c r="P10" s="100">
        <f>F18</f>
        <v>0</v>
      </c>
      <c r="Q10" s="85"/>
      <c r="R10" s="85"/>
    </row>
    <row r="11" spans="1:18">
      <c r="A11" s="112" t="s">
        <v>155</v>
      </c>
      <c r="B11" s="120"/>
      <c r="D11" s="117">
        <v>0.6</v>
      </c>
      <c r="F11" s="117">
        <v>0.6</v>
      </c>
      <c r="H11" s="117">
        <v>0.6</v>
      </c>
      <c r="J11" s="117">
        <v>0.6</v>
      </c>
      <c r="N11" s="85"/>
      <c r="O11" s="119" t="s">
        <v>148</v>
      </c>
      <c r="P11" s="100">
        <f>H18</f>
        <v>0</v>
      </c>
      <c r="Q11" s="85"/>
      <c r="R11" s="85"/>
    </row>
    <row r="12" spans="1:18">
      <c r="A12" s="154" t="s">
        <v>444</v>
      </c>
      <c r="B12" s="121"/>
      <c r="D12" s="117">
        <v>0.7</v>
      </c>
      <c r="F12" s="117">
        <v>0.7</v>
      </c>
      <c r="H12" s="117">
        <v>0.7</v>
      </c>
      <c r="J12" s="117">
        <v>0.7</v>
      </c>
      <c r="N12" s="85"/>
      <c r="O12" s="119" t="s">
        <v>149</v>
      </c>
      <c r="P12" s="100">
        <f>J18</f>
        <v>0</v>
      </c>
      <c r="Q12" s="85"/>
      <c r="R12" s="85"/>
    </row>
    <row r="13" spans="1:18">
      <c r="A13" s="113" t="s">
        <v>156</v>
      </c>
      <c r="B13" s="121"/>
      <c r="D13" s="117">
        <v>0.8</v>
      </c>
      <c r="F13" s="117">
        <v>0.8</v>
      </c>
      <c r="H13" s="117">
        <v>0.8</v>
      </c>
      <c r="J13" s="117">
        <v>0.8</v>
      </c>
      <c r="N13" s="85"/>
      <c r="O13" s="119" t="s">
        <v>150</v>
      </c>
      <c r="P13" s="100">
        <f>D33</f>
        <v>0</v>
      </c>
      <c r="Q13" s="85"/>
      <c r="R13" s="85"/>
    </row>
    <row r="14" spans="1:18">
      <c r="A14" s="113" t="s">
        <v>157</v>
      </c>
      <c r="B14" s="121"/>
      <c r="D14" s="117">
        <v>0.9</v>
      </c>
      <c r="F14" s="117">
        <v>0.9</v>
      </c>
      <c r="H14" s="117">
        <v>0.9</v>
      </c>
      <c r="J14" s="117">
        <v>0.9</v>
      </c>
      <c r="N14" s="85"/>
      <c r="O14" s="119" t="s">
        <v>152</v>
      </c>
      <c r="P14" s="100">
        <f>F33</f>
        <v>0</v>
      </c>
      <c r="Q14" s="85"/>
      <c r="R14" s="85"/>
    </row>
    <row r="15" spans="1:18">
      <c r="B15" s="106"/>
      <c r="D15" s="117">
        <v>1</v>
      </c>
      <c r="F15" s="117">
        <v>1</v>
      </c>
      <c r="H15" s="117">
        <v>1</v>
      </c>
      <c r="J15" s="117">
        <v>1</v>
      </c>
      <c r="N15" s="85"/>
      <c r="O15" s="119" t="s">
        <v>151</v>
      </c>
      <c r="P15" s="100">
        <f>H33</f>
        <v>0</v>
      </c>
      <c r="Q15" s="85"/>
      <c r="R15" s="85"/>
    </row>
    <row r="16" spans="1:18" ht="20.25" customHeight="1">
      <c r="A16" s="109" t="s">
        <v>134</v>
      </c>
      <c r="B16" s="111"/>
      <c r="N16" s="85"/>
      <c r="P16" s="100">
        <f>AVERAGE(P5:P15)</f>
        <v>0</v>
      </c>
      <c r="Q16" s="85"/>
      <c r="R16" s="85"/>
    </row>
    <row r="17" spans="1:18">
      <c r="A17" s="112" t="s">
        <v>158</v>
      </c>
      <c r="B17" s="120"/>
      <c r="D17" s="118">
        <v>5</v>
      </c>
      <c r="F17" s="118">
        <v>6</v>
      </c>
      <c r="H17" s="118">
        <v>7</v>
      </c>
      <c r="J17" s="118">
        <v>8</v>
      </c>
      <c r="N17" s="85"/>
      <c r="O17" s="85"/>
      <c r="P17" s="85"/>
      <c r="Q17" s="85"/>
      <c r="R17" s="85"/>
    </row>
    <row r="18" spans="1:18">
      <c r="A18" s="113" t="s">
        <v>159</v>
      </c>
      <c r="B18" s="121"/>
      <c r="D18" s="115">
        <f>(E18-1)*10</f>
        <v>0</v>
      </c>
      <c r="E18" s="114">
        <v>1</v>
      </c>
      <c r="F18" s="115">
        <f>(G18-1)*10</f>
        <v>0</v>
      </c>
      <c r="G18" s="114">
        <v>1</v>
      </c>
      <c r="H18" s="115">
        <f>(I18-1)*10</f>
        <v>0</v>
      </c>
      <c r="I18" s="114">
        <v>1</v>
      </c>
      <c r="J18" s="115">
        <f>(K18-1)*10</f>
        <v>0</v>
      </c>
      <c r="K18" s="114">
        <v>1</v>
      </c>
      <c r="N18" s="85"/>
      <c r="O18" s="85"/>
      <c r="P18" s="85"/>
      <c r="Q18" s="85"/>
      <c r="R18" s="85"/>
    </row>
    <row r="19" spans="1:18">
      <c r="A19" s="113" t="s">
        <v>160</v>
      </c>
      <c r="B19" s="121"/>
    </row>
    <row r="20" spans="1:18">
      <c r="B20" s="106"/>
      <c r="D20" s="117">
        <v>0</v>
      </c>
      <c r="F20" s="117">
        <v>0</v>
      </c>
      <c r="H20" s="117">
        <v>0</v>
      </c>
      <c r="J20" s="117">
        <v>0</v>
      </c>
    </row>
    <row r="21" spans="1:18" ht="19.5" customHeight="1">
      <c r="A21" s="109" t="s">
        <v>135</v>
      </c>
      <c r="B21" s="111"/>
      <c r="D21" s="117">
        <v>0.1</v>
      </c>
      <c r="F21" s="117">
        <v>0.1</v>
      </c>
      <c r="H21" s="117">
        <v>0.1</v>
      </c>
      <c r="J21" s="117">
        <v>0.1</v>
      </c>
    </row>
    <row r="22" spans="1:18">
      <c r="A22" s="112" t="s">
        <v>161</v>
      </c>
      <c r="B22" s="120"/>
      <c r="D22" s="117">
        <v>0.2</v>
      </c>
      <c r="F22" s="117">
        <v>0.2</v>
      </c>
      <c r="H22" s="117">
        <v>0.2</v>
      </c>
      <c r="J22" s="117">
        <v>0.2</v>
      </c>
    </row>
    <row r="23" spans="1:18">
      <c r="A23" s="113" t="s">
        <v>162</v>
      </c>
      <c r="B23" s="121"/>
      <c r="D23" s="117">
        <v>0.3</v>
      </c>
      <c r="F23" s="117">
        <v>0.3</v>
      </c>
      <c r="H23" s="117">
        <v>0.3</v>
      </c>
      <c r="J23" s="117">
        <v>0.3</v>
      </c>
    </row>
    <row r="24" spans="1:18">
      <c r="A24" s="113" t="s">
        <v>163</v>
      </c>
      <c r="B24" s="121"/>
      <c r="D24" s="117">
        <v>0.4</v>
      </c>
      <c r="F24" s="117">
        <v>0.4</v>
      </c>
      <c r="H24" s="117">
        <v>0.4</v>
      </c>
      <c r="J24" s="117">
        <v>0.4</v>
      </c>
    </row>
    <row r="25" spans="1:18">
      <c r="B25" s="106"/>
      <c r="D25" s="117">
        <v>0.5</v>
      </c>
      <c r="F25" s="117">
        <v>0.5</v>
      </c>
      <c r="H25" s="117">
        <v>0.5</v>
      </c>
      <c r="J25" s="117">
        <v>0.5</v>
      </c>
    </row>
    <row r="26" spans="1:18" ht="19.5" customHeight="1">
      <c r="A26" s="109" t="s">
        <v>136</v>
      </c>
      <c r="B26" s="111"/>
      <c r="D26" s="117">
        <v>0.6</v>
      </c>
      <c r="F26" s="117">
        <v>0.6</v>
      </c>
      <c r="H26" s="117">
        <v>0.6</v>
      </c>
      <c r="J26" s="117">
        <v>0.6</v>
      </c>
    </row>
    <row r="27" spans="1:18">
      <c r="A27" s="112" t="s">
        <v>435</v>
      </c>
      <c r="B27" s="120"/>
      <c r="D27" s="117">
        <v>0.7</v>
      </c>
      <c r="F27" s="117">
        <v>0.7</v>
      </c>
      <c r="H27" s="117">
        <v>0.7</v>
      </c>
      <c r="J27" s="117">
        <v>0.7</v>
      </c>
    </row>
    <row r="28" spans="1:18">
      <c r="A28" s="113" t="s">
        <v>436</v>
      </c>
      <c r="B28" s="121"/>
      <c r="D28" s="117">
        <v>0.8</v>
      </c>
      <c r="F28" s="117">
        <v>0.8</v>
      </c>
      <c r="H28" s="117">
        <v>0.8</v>
      </c>
      <c r="J28" s="117">
        <v>0.8</v>
      </c>
    </row>
    <row r="29" spans="1:18">
      <c r="A29" s="113" t="s">
        <v>437</v>
      </c>
      <c r="B29" s="121"/>
      <c r="D29" s="117">
        <v>0.9</v>
      </c>
      <c r="F29" s="117">
        <v>0.9</v>
      </c>
      <c r="H29" s="117">
        <v>0.9</v>
      </c>
      <c r="J29" s="117">
        <v>0.9</v>
      </c>
    </row>
    <row r="30" spans="1:18">
      <c r="B30" s="106"/>
      <c r="D30" s="117">
        <v>1</v>
      </c>
      <c r="F30" s="117">
        <v>1</v>
      </c>
      <c r="H30" s="117">
        <v>1</v>
      </c>
      <c r="J30" s="117">
        <v>1</v>
      </c>
    </row>
    <row r="31" spans="1:18" ht="19.5" customHeight="1">
      <c r="A31" s="109" t="s">
        <v>137</v>
      </c>
      <c r="B31" s="111"/>
    </row>
    <row r="32" spans="1:18">
      <c r="A32" s="112" t="s">
        <v>438</v>
      </c>
      <c r="B32" s="120"/>
      <c r="D32" s="118">
        <v>9</v>
      </c>
      <c r="F32" s="118">
        <v>10</v>
      </c>
      <c r="H32" s="118">
        <v>11</v>
      </c>
    </row>
    <row r="33" spans="1:9">
      <c r="A33" s="113" t="s">
        <v>439</v>
      </c>
      <c r="B33" s="121"/>
      <c r="D33" s="115">
        <f>(E33-1)*10</f>
        <v>0</v>
      </c>
      <c r="E33" s="114">
        <v>1</v>
      </c>
      <c r="F33" s="115">
        <f>(G33-1)*10</f>
        <v>0</v>
      </c>
      <c r="G33" s="114">
        <v>1</v>
      </c>
      <c r="H33" s="115">
        <f>(I33-1)*10</f>
        <v>0</v>
      </c>
      <c r="I33" s="114">
        <v>1</v>
      </c>
    </row>
    <row r="34" spans="1:9">
      <c r="A34" s="113" t="s">
        <v>440</v>
      </c>
      <c r="B34" s="121"/>
    </row>
    <row r="35" spans="1:9">
      <c r="A35" s="113" t="s">
        <v>441</v>
      </c>
      <c r="B35" s="121"/>
      <c r="D35" s="117">
        <v>0</v>
      </c>
      <c r="F35" s="117">
        <v>0</v>
      </c>
      <c r="H35" s="117">
        <v>0</v>
      </c>
    </row>
    <row r="36" spans="1:9">
      <c r="A36" s="113" t="s">
        <v>390</v>
      </c>
      <c r="B36" s="121"/>
      <c r="D36" s="117">
        <v>0.1</v>
      </c>
      <c r="F36" s="117">
        <v>0.1</v>
      </c>
      <c r="H36" s="117">
        <v>0.1</v>
      </c>
    </row>
    <row r="37" spans="1:9">
      <c r="A37" s="113" t="s">
        <v>389</v>
      </c>
      <c r="B37" s="121"/>
      <c r="D37" s="117">
        <v>0.2</v>
      </c>
      <c r="F37" s="117">
        <v>0.2</v>
      </c>
      <c r="H37" s="117">
        <v>0.2</v>
      </c>
    </row>
    <row r="38" spans="1:9">
      <c r="B38" s="106"/>
      <c r="D38" s="117">
        <v>0.3</v>
      </c>
      <c r="F38" s="117">
        <v>0.3</v>
      </c>
      <c r="H38" s="117">
        <v>0.3</v>
      </c>
    </row>
    <row r="39" spans="1:9" ht="19.5" customHeight="1">
      <c r="A39" s="109" t="s">
        <v>138</v>
      </c>
      <c r="B39" s="111"/>
      <c r="D39" s="117">
        <v>0.4</v>
      </c>
      <c r="F39" s="117">
        <v>0.4</v>
      </c>
      <c r="H39" s="117">
        <v>0.4</v>
      </c>
    </row>
    <row r="40" spans="1:9">
      <c r="A40" s="112" t="s">
        <v>164</v>
      </c>
      <c r="B40" s="120"/>
      <c r="D40" s="117">
        <v>0.5</v>
      </c>
      <c r="F40" s="117">
        <v>0.5</v>
      </c>
      <c r="H40" s="117">
        <v>0.5</v>
      </c>
    </row>
    <row r="41" spans="1:9">
      <c r="A41" s="113" t="s">
        <v>165</v>
      </c>
      <c r="B41" s="121"/>
      <c r="D41" s="117">
        <v>0.6</v>
      </c>
      <c r="F41" s="117">
        <v>0.6</v>
      </c>
      <c r="H41" s="117">
        <v>0.6</v>
      </c>
    </row>
    <row r="42" spans="1:9">
      <c r="A42" s="113" t="s">
        <v>181</v>
      </c>
      <c r="B42" s="121"/>
      <c r="D42" s="117">
        <v>0.7</v>
      </c>
      <c r="F42" s="117">
        <v>0.7</v>
      </c>
      <c r="H42" s="117">
        <v>0.7</v>
      </c>
    </row>
    <row r="43" spans="1:9">
      <c r="A43" s="113" t="s">
        <v>442</v>
      </c>
      <c r="B43" s="121"/>
      <c r="D43" s="117">
        <v>0.8</v>
      </c>
      <c r="F43" s="117">
        <v>0.8</v>
      </c>
      <c r="H43" s="117">
        <v>0.8</v>
      </c>
    </row>
    <row r="44" spans="1:9">
      <c r="A44" s="113" t="s">
        <v>182</v>
      </c>
      <c r="B44" s="121"/>
      <c r="D44" s="117">
        <v>0.9</v>
      </c>
      <c r="F44" s="117">
        <v>0.9</v>
      </c>
      <c r="H44" s="117">
        <v>0.9</v>
      </c>
    </row>
    <row r="45" spans="1:9">
      <c r="A45" s="113" t="s">
        <v>183</v>
      </c>
      <c r="B45" s="121"/>
      <c r="D45" s="117">
        <v>1</v>
      </c>
      <c r="F45" s="117">
        <v>1</v>
      </c>
      <c r="H45" s="117">
        <v>1</v>
      </c>
    </row>
    <row r="46" spans="1:9">
      <c r="A46" s="113" t="s">
        <v>443</v>
      </c>
      <c r="B46" s="121"/>
    </row>
    <row r="47" spans="1:9">
      <c r="B47" s="106"/>
    </row>
    <row r="48" spans="1:9" ht="18.75" customHeight="1">
      <c r="A48" s="109" t="s">
        <v>139</v>
      </c>
      <c r="B48" s="111"/>
    </row>
    <row r="49" spans="1:2">
      <c r="A49" s="112" t="s">
        <v>166</v>
      </c>
      <c r="B49" s="120"/>
    </row>
    <row r="50" spans="1:2">
      <c r="A50" s="113" t="s">
        <v>167</v>
      </c>
      <c r="B50" s="121"/>
    </row>
    <row r="51" spans="1:2">
      <c r="A51" s="125" t="s">
        <v>168</v>
      </c>
      <c r="B51" s="121"/>
    </row>
    <row r="52" spans="1:2">
      <c r="A52" s="113" t="s">
        <v>169</v>
      </c>
      <c r="B52" s="121"/>
    </row>
    <row r="53" spans="1:2">
      <c r="A53" s="113" t="s">
        <v>170</v>
      </c>
      <c r="B53" s="121"/>
    </row>
    <row r="54" spans="1:2">
      <c r="B54" s="106"/>
    </row>
    <row r="55" spans="1:2" ht="19.5" customHeight="1">
      <c r="A55" s="109" t="s">
        <v>140</v>
      </c>
      <c r="B55" s="111"/>
    </row>
    <row r="56" spans="1:2">
      <c r="A56" s="112" t="s">
        <v>171</v>
      </c>
      <c r="B56" s="120"/>
    </row>
    <row r="57" spans="1:2">
      <c r="A57" s="113" t="s">
        <v>172</v>
      </c>
      <c r="B57" s="121"/>
    </row>
    <row r="58" spans="1:2">
      <c r="A58" s="113" t="s">
        <v>173</v>
      </c>
      <c r="B58" s="121"/>
    </row>
    <row r="59" spans="1:2">
      <c r="B59" s="106"/>
    </row>
    <row r="60" spans="1:2" ht="19.5" customHeight="1">
      <c r="A60" s="109" t="s">
        <v>141</v>
      </c>
      <c r="B60" s="111"/>
    </row>
    <row r="61" spans="1:2">
      <c r="A61" s="112" t="s">
        <v>174</v>
      </c>
      <c r="B61" s="120"/>
    </row>
    <row r="62" spans="1:2">
      <c r="A62" s="113" t="s">
        <v>175</v>
      </c>
      <c r="B62" s="121"/>
    </row>
    <row r="63" spans="1:2">
      <c r="A63" s="113" t="s">
        <v>176</v>
      </c>
      <c r="B63" s="121"/>
    </row>
    <row r="64" spans="1:2">
      <c r="A64" s="113" t="s">
        <v>177</v>
      </c>
      <c r="B64" s="121"/>
    </row>
    <row r="65" spans="1:2">
      <c r="B65" s="106"/>
    </row>
    <row r="66" spans="1:2" ht="19.5" customHeight="1">
      <c r="A66" s="109" t="s">
        <v>142</v>
      </c>
      <c r="B66" s="111"/>
    </row>
    <row r="67" spans="1:2">
      <c r="A67" s="112" t="s">
        <v>178</v>
      </c>
      <c r="B67" s="120"/>
    </row>
    <row r="68" spans="1:2">
      <c r="A68" s="113" t="s">
        <v>179</v>
      </c>
      <c r="B68" s="121"/>
    </row>
    <row r="69" spans="1:2">
      <c r="A69" s="113" t="s">
        <v>180</v>
      </c>
      <c r="B69" s="121"/>
    </row>
    <row r="70" spans="1:2">
      <c r="B70" s="106"/>
    </row>
    <row r="71" spans="1:2">
      <c r="B71" s="106"/>
    </row>
    <row r="72" spans="1:2">
      <c r="B72" s="106"/>
    </row>
    <row r="73" spans="1:2">
      <c r="B73" s="106"/>
    </row>
    <row r="74" spans="1:2">
      <c r="B74" s="106"/>
    </row>
    <row r="75" spans="1:2">
      <c r="B75" s="106"/>
    </row>
    <row r="76" spans="1:2">
      <c r="B76" s="106"/>
    </row>
    <row r="77" spans="1:2">
      <c r="B77" s="106"/>
    </row>
    <row r="78" spans="1:2">
      <c r="B78" s="106"/>
    </row>
    <row r="79" spans="1:2">
      <c r="B79" s="106"/>
    </row>
    <row r="80" spans="1:2">
      <c r="B80" s="106"/>
    </row>
    <row r="81" spans="2:2">
      <c r="B81" s="106"/>
    </row>
    <row r="82" spans="2:2">
      <c r="B82" s="106"/>
    </row>
    <row r="83" spans="2:2">
      <c r="B83" s="106"/>
    </row>
    <row r="84" spans="2:2">
      <c r="B84" s="106"/>
    </row>
    <row r="85" spans="2:2">
      <c r="B85" s="106"/>
    </row>
    <row r="86" spans="2:2">
      <c r="B86" s="106"/>
    </row>
    <row r="87" spans="2:2">
      <c r="B87" s="106"/>
    </row>
    <row r="88" spans="2:2">
      <c r="B88" s="106"/>
    </row>
    <row r="89" spans="2:2">
      <c r="B89" s="106"/>
    </row>
    <row r="90" spans="2:2">
      <c r="B90" s="106"/>
    </row>
    <row r="91" spans="2:2">
      <c r="B91" s="106"/>
    </row>
    <row r="92" spans="2:2">
      <c r="B92" s="106"/>
    </row>
    <row r="93" spans="2:2">
      <c r="B93" s="106"/>
    </row>
    <row r="94" spans="2:2">
      <c r="B94" s="106"/>
    </row>
    <row r="95" spans="2:2">
      <c r="B95" s="106"/>
    </row>
    <row r="96" spans="2:2">
      <c r="B96" s="106"/>
    </row>
    <row r="97" spans="2:2">
      <c r="B97" s="106"/>
    </row>
    <row r="98" spans="2:2">
      <c r="B98" s="106"/>
    </row>
    <row r="99" spans="2:2">
      <c r="B99" s="106"/>
    </row>
    <row r="100" spans="2:2">
      <c r="B100" s="106"/>
    </row>
    <row r="101" spans="2:2">
      <c r="B101" s="106"/>
    </row>
    <row r="102" spans="2:2">
      <c r="B102" s="106"/>
    </row>
    <row r="103" spans="2:2">
      <c r="B103" s="106"/>
    </row>
    <row r="104" spans="2:2">
      <c r="B104" s="106"/>
    </row>
    <row r="105" spans="2:2">
      <c r="B105" s="106"/>
    </row>
    <row r="106" spans="2:2">
      <c r="B106" s="106"/>
    </row>
    <row r="107" spans="2:2">
      <c r="B107" s="106"/>
    </row>
    <row r="108" spans="2:2">
      <c r="B108" s="106"/>
    </row>
    <row r="109" spans="2:2">
      <c r="B109" s="106"/>
    </row>
    <row r="110" spans="2:2">
      <c r="B110" s="106"/>
    </row>
    <row r="111" spans="2:2">
      <c r="B111" s="106"/>
    </row>
    <row r="112" spans="2:2">
      <c r="B112" s="106"/>
    </row>
    <row r="113" spans="2:2">
      <c r="B113" s="106"/>
    </row>
    <row r="114" spans="2:2">
      <c r="B114" s="106"/>
    </row>
    <row r="115" spans="2:2">
      <c r="B115" s="106"/>
    </row>
    <row r="116" spans="2:2">
      <c r="B116" s="106"/>
    </row>
    <row r="117" spans="2:2">
      <c r="B117" s="106"/>
    </row>
    <row r="118" spans="2:2">
      <c r="B118" s="106"/>
    </row>
    <row r="119" spans="2:2">
      <c r="B119" s="106"/>
    </row>
    <row r="120" spans="2:2">
      <c r="B120" s="106"/>
    </row>
    <row r="121" spans="2:2">
      <c r="B121" s="106"/>
    </row>
    <row r="122" spans="2:2">
      <c r="B122" s="106"/>
    </row>
    <row r="123" spans="2:2">
      <c r="B123" s="106"/>
    </row>
    <row r="124" spans="2:2">
      <c r="B124" s="106"/>
    </row>
    <row r="125" spans="2:2">
      <c r="B125" s="106"/>
    </row>
  </sheetData>
  <sheetProtection password="CFC0" sheet="1" objects="1" scenarios="1"/>
  <hyperlinks>
    <hyperlink ref="A8" r:id="rId1" display="Amizades Raríssimas   "/>
    <hyperlink ref="A12" r:id="rId2" display="Casal incompleto   "/>
  </hyperlinks>
  <pageMargins left="0.511811024" right="0.511811024" top="0.78740157499999996" bottom="0.78740157499999996" header="0.31496062000000002" footer="0.3149606200000000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5" name="Drop Down 2">
              <controlPr defaultSize="0" autoLine="0" autoPict="0">
                <anchor moveWithCells="1">
                  <from>
                    <xdr:col>1</xdr:col>
                    <xdr:colOff>8077200</xdr:colOff>
                    <xdr:row>4</xdr:row>
                    <xdr:rowOff>25400</xdr:rowOff>
                  </from>
                  <to>
                    <xdr:col>1</xdr:col>
                    <xdr:colOff>8737600</xdr:colOff>
                    <xdr:row>4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8195" r:id="rId6" name="Drop Down 3">
              <controlPr defaultSize="0" autoLine="0" autoPict="0">
                <anchor moveWithCells="1">
                  <from>
                    <xdr:col>1</xdr:col>
                    <xdr:colOff>8077200</xdr:colOff>
                    <xdr:row>9</xdr:row>
                    <xdr:rowOff>25400</xdr:rowOff>
                  </from>
                  <to>
                    <xdr:col>1</xdr:col>
                    <xdr:colOff>8737600</xdr:colOff>
                    <xdr:row>9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8196" r:id="rId7" name="Drop Down 4">
              <controlPr defaultSize="0" autoLine="0" autoPict="0">
                <anchor moveWithCells="1">
                  <from>
                    <xdr:col>1</xdr:col>
                    <xdr:colOff>8077200</xdr:colOff>
                    <xdr:row>9</xdr:row>
                    <xdr:rowOff>25400</xdr:rowOff>
                  </from>
                  <to>
                    <xdr:col>1</xdr:col>
                    <xdr:colOff>8737600</xdr:colOff>
                    <xdr:row>9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8197" r:id="rId8" name="Drop Down 5">
              <controlPr defaultSize="0" autoLine="0" autoPict="0">
                <anchor moveWithCells="1">
                  <from>
                    <xdr:col>1</xdr:col>
                    <xdr:colOff>8077200</xdr:colOff>
                    <xdr:row>9</xdr:row>
                    <xdr:rowOff>25400</xdr:rowOff>
                  </from>
                  <to>
                    <xdr:col>1</xdr:col>
                    <xdr:colOff>8737600</xdr:colOff>
                    <xdr:row>9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8198" r:id="rId9" name="Drop Down 6">
              <controlPr defaultSize="0" autoLine="0" autoPict="0">
                <anchor moveWithCells="1">
                  <from>
                    <xdr:col>1</xdr:col>
                    <xdr:colOff>8077200</xdr:colOff>
                    <xdr:row>9</xdr:row>
                    <xdr:rowOff>25400</xdr:rowOff>
                  </from>
                  <to>
                    <xdr:col>1</xdr:col>
                    <xdr:colOff>8737600</xdr:colOff>
                    <xdr:row>9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8199" r:id="rId10" name="Drop Down 7">
              <controlPr defaultSize="0" autoLine="0" autoPict="0">
                <anchor moveWithCells="1">
                  <from>
                    <xdr:col>1</xdr:col>
                    <xdr:colOff>8077200</xdr:colOff>
                    <xdr:row>15</xdr:row>
                    <xdr:rowOff>25400</xdr:rowOff>
                  </from>
                  <to>
                    <xdr:col>1</xdr:col>
                    <xdr:colOff>8737600</xdr:colOff>
                    <xdr:row>15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8200" r:id="rId11" name="Drop Down 8">
              <controlPr defaultSize="0" autoLine="0" autoPict="0">
                <anchor moveWithCells="1">
                  <from>
                    <xdr:col>1</xdr:col>
                    <xdr:colOff>8077200</xdr:colOff>
                    <xdr:row>20</xdr:row>
                    <xdr:rowOff>25400</xdr:rowOff>
                  </from>
                  <to>
                    <xdr:col>1</xdr:col>
                    <xdr:colOff>8737600</xdr:colOff>
                    <xdr:row>20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8201" r:id="rId12" name="Drop Down 9">
              <controlPr defaultSize="0" autoLine="0" autoPict="0">
                <anchor moveWithCells="1">
                  <from>
                    <xdr:col>1</xdr:col>
                    <xdr:colOff>8077200</xdr:colOff>
                    <xdr:row>25</xdr:row>
                    <xdr:rowOff>25400</xdr:rowOff>
                  </from>
                  <to>
                    <xdr:col>1</xdr:col>
                    <xdr:colOff>8737600</xdr:colOff>
                    <xdr:row>25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8202" r:id="rId13" name="Drop Down 10">
              <controlPr defaultSize="0" autoLine="0" autoPict="0">
                <anchor moveWithCells="1">
                  <from>
                    <xdr:col>1</xdr:col>
                    <xdr:colOff>8077200</xdr:colOff>
                    <xdr:row>30</xdr:row>
                    <xdr:rowOff>25400</xdr:rowOff>
                  </from>
                  <to>
                    <xdr:col>1</xdr:col>
                    <xdr:colOff>8737600</xdr:colOff>
                    <xdr:row>30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8203" r:id="rId14" name="Drop Down 11">
              <controlPr defaultSize="0" autoLine="0" autoPict="0">
                <anchor moveWithCells="1">
                  <from>
                    <xdr:col>1</xdr:col>
                    <xdr:colOff>8077200</xdr:colOff>
                    <xdr:row>38</xdr:row>
                    <xdr:rowOff>25400</xdr:rowOff>
                  </from>
                  <to>
                    <xdr:col>1</xdr:col>
                    <xdr:colOff>8737600</xdr:colOff>
                    <xdr:row>38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8204" r:id="rId15" name="Drop Down 12">
              <controlPr defaultSize="0" autoLine="0" autoPict="0">
                <anchor moveWithCells="1">
                  <from>
                    <xdr:col>1</xdr:col>
                    <xdr:colOff>8077200</xdr:colOff>
                    <xdr:row>47</xdr:row>
                    <xdr:rowOff>25400</xdr:rowOff>
                  </from>
                  <to>
                    <xdr:col>1</xdr:col>
                    <xdr:colOff>8737600</xdr:colOff>
                    <xdr:row>47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8205" r:id="rId16" name="Drop Down 13">
              <controlPr defaultSize="0" autoLine="0" autoPict="0">
                <anchor moveWithCells="1">
                  <from>
                    <xdr:col>1</xdr:col>
                    <xdr:colOff>8077200</xdr:colOff>
                    <xdr:row>54</xdr:row>
                    <xdr:rowOff>25400</xdr:rowOff>
                  </from>
                  <to>
                    <xdr:col>1</xdr:col>
                    <xdr:colOff>8737600</xdr:colOff>
                    <xdr:row>54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8206" r:id="rId17" name="Drop Down 14">
              <controlPr defaultSize="0" autoLine="0" autoPict="0">
                <anchor moveWithCells="1">
                  <from>
                    <xdr:col>1</xdr:col>
                    <xdr:colOff>8077200</xdr:colOff>
                    <xdr:row>59</xdr:row>
                    <xdr:rowOff>25400</xdr:rowOff>
                  </from>
                  <to>
                    <xdr:col>1</xdr:col>
                    <xdr:colOff>8737600</xdr:colOff>
                    <xdr:row>59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8207" r:id="rId18" name="Drop Down 15">
              <controlPr defaultSize="0" autoLine="0" autoPict="0">
                <anchor moveWithCells="1">
                  <from>
                    <xdr:col>1</xdr:col>
                    <xdr:colOff>8077200</xdr:colOff>
                    <xdr:row>65</xdr:row>
                    <xdr:rowOff>25400</xdr:rowOff>
                  </from>
                  <to>
                    <xdr:col>1</xdr:col>
                    <xdr:colOff>8737600</xdr:colOff>
                    <xdr:row>65</xdr:row>
                    <xdr:rowOff>292100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90"/>
  <sheetViews>
    <sheetView showGridLines="0" workbookViewId="0">
      <pane ySplit="1" topLeftCell="A2" activePane="bottomLeft" state="frozen"/>
      <selection pane="bottomLeft" activeCell="A10" sqref="A10"/>
    </sheetView>
  </sheetViews>
  <sheetFormatPr baseColWidth="10" defaultColWidth="8.83203125" defaultRowHeight="12" x14ac:dyDescent="0"/>
  <cols>
    <col min="1" max="1" width="39" style="107" customWidth="1"/>
    <col min="2" max="2" width="99" customWidth="1"/>
    <col min="4" max="4" width="6.5" style="114" hidden="1" customWidth="1"/>
    <col min="5" max="5" width="4.33203125" style="114" hidden="1" customWidth="1"/>
    <col min="6" max="6" width="6.5" style="114" hidden="1" customWidth="1"/>
    <col min="7" max="7" width="3.83203125" style="114" hidden="1" customWidth="1"/>
    <col min="8" max="8" width="6.6640625" style="114" hidden="1" customWidth="1"/>
    <col min="9" max="9" width="4.83203125" style="114" hidden="1" customWidth="1"/>
    <col min="10" max="10" width="6.83203125" style="114" hidden="1" customWidth="1"/>
    <col min="11" max="11" width="4.5" style="114" hidden="1" customWidth="1"/>
    <col min="12" max="12" width="7" style="127" hidden="1" customWidth="1"/>
    <col min="13" max="13" width="3.6640625" style="127" hidden="1" customWidth="1"/>
    <col min="14" max="19" width="8.83203125" style="4"/>
  </cols>
  <sheetData>
    <row r="1" spans="1:21" ht="18">
      <c r="A1" s="108" t="s">
        <v>184</v>
      </c>
      <c r="D1" s="114">
        <v>1</v>
      </c>
      <c r="F1" s="114">
        <v>2</v>
      </c>
      <c r="H1" s="114">
        <v>3</v>
      </c>
      <c r="J1" s="114">
        <v>4</v>
      </c>
      <c r="L1" s="118">
        <v>5</v>
      </c>
    </row>
    <row r="2" spans="1:21" ht="5.25" customHeight="1">
      <c r="M2" s="114"/>
      <c r="T2" s="4"/>
      <c r="U2" s="4"/>
    </row>
    <row r="3" spans="1:21">
      <c r="A3" s="49" t="s">
        <v>131</v>
      </c>
      <c r="D3" s="115">
        <f>(E3-1)*10</f>
        <v>0</v>
      </c>
      <c r="E3" s="114">
        <v>1</v>
      </c>
      <c r="F3" s="116">
        <f>(G3-1)*10</f>
        <v>0</v>
      </c>
      <c r="G3" s="114">
        <v>1</v>
      </c>
      <c r="H3" s="115">
        <f>(I3-1)*10</f>
        <v>0</v>
      </c>
      <c r="I3" s="114">
        <v>1</v>
      </c>
      <c r="J3" s="115">
        <f>(K3-1)*10</f>
        <v>0</v>
      </c>
      <c r="K3" s="114">
        <v>1</v>
      </c>
      <c r="L3" s="115">
        <f>(M3-1)*10</f>
        <v>0</v>
      </c>
      <c r="M3" s="114">
        <v>1</v>
      </c>
      <c r="T3" s="4"/>
      <c r="U3" s="4"/>
    </row>
    <row r="4" spans="1:21" ht="4.5" customHeight="1">
      <c r="M4" s="114"/>
      <c r="T4" s="4"/>
      <c r="U4" s="4"/>
    </row>
    <row r="5" spans="1:21" ht="19.5" customHeight="1">
      <c r="A5" s="122" t="s">
        <v>196</v>
      </c>
      <c r="B5" s="123"/>
      <c r="D5" s="117">
        <v>0</v>
      </c>
      <c r="F5" s="117">
        <v>0</v>
      </c>
      <c r="H5" s="117">
        <v>0</v>
      </c>
      <c r="J5" s="117">
        <v>0</v>
      </c>
      <c r="L5" s="117">
        <v>0</v>
      </c>
      <c r="M5" s="114"/>
      <c r="Q5" s="132" t="s">
        <v>226</v>
      </c>
      <c r="R5" s="91">
        <f>D3</f>
        <v>0</v>
      </c>
      <c r="T5" s="4"/>
      <c r="U5" s="4"/>
    </row>
    <row r="6" spans="1:21">
      <c r="A6" s="112" t="s">
        <v>187</v>
      </c>
      <c r="B6" s="120"/>
      <c r="D6" s="117">
        <v>0.1</v>
      </c>
      <c r="F6" s="117">
        <v>0.1</v>
      </c>
      <c r="H6" s="117">
        <v>0.1</v>
      </c>
      <c r="J6" s="117">
        <v>0.1</v>
      </c>
      <c r="L6" s="117">
        <v>0.1</v>
      </c>
      <c r="M6" s="114"/>
      <c r="Q6" s="132" t="s">
        <v>227</v>
      </c>
      <c r="R6" s="91">
        <f>F3</f>
        <v>0</v>
      </c>
      <c r="T6" s="4"/>
      <c r="U6" s="4"/>
    </row>
    <row r="7" spans="1:21">
      <c r="A7" s="113" t="s">
        <v>188</v>
      </c>
      <c r="B7" s="121"/>
      <c r="D7" s="117">
        <v>0.2</v>
      </c>
      <c r="F7" s="117">
        <v>0.2</v>
      </c>
      <c r="H7" s="117">
        <v>0.2</v>
      </c>
      <c r="J7" s="117">
        <v>0.2</v>
      </c>
      <c r="L7" s="117">
        <v>0.2</v>
      </c>
      <c r="M7" s="114"/>
      <c r="Q7" s="132" t="s">
        <v>228</v>
      </c>
      <c r="R7" s="91">
        <f>H3</f>
        <v>0</v>
      </c>
      <c r="T7" s="4"/>
      <c r="U7" s="4"/>
    </row>
    <row r="8" spans="1:21">
      <c r="A8" s="113" t="s">
        <v>189</v>
      </c>
      <c r="B8" s="121"/>
      <c r="D8" s="117">
        <v>0.3</v>
      </c>
      <c r="F8" s="117">
        <v>0.3</v>
      </c>
      <c r="H8" s="117">
        <v>0.3</v>
      </c>
      <c r="J8" s="117">
        <v>0.3</v>
      </c>
      <c r="L8" s="117">
        <v>0.3</v>
      </c>
      <c r="M8" s="114"/>
      <c r="Q8" s="132" t="s">
        <v>231</v>
      </c>
      <c r="R8" s="91">
        <f>J3</f>
        <v>0</v>
      </c>
      <c r="T8" s="4"/>
      <c r="U8" s="4"/>
    </row>
    <row r="9" spans="1:21">
      <c r="A9" s="113" t="s">
        <v>190</v>
      </c>
      <c r="B9" s="121"/>
      <c r="D9" s="117">
        <v>0.4</v>
      </c>
      <c r="F9" s="117">
        <v>0.4</v>
      </c>
      <c r="H9" s="117">
        <v>0.4</v>
      </c>
      <c r="J9" s="117">
        <v>0.4</v>
      </c>
      <c r="L9" s="117">
        <v>0.4</v>
      </c>
      <c r="M9" s="114"/>
      <c r="Q9" s="132" t="s">
        <v>232</v>
      </c>
      <c r="R9" s="91">
        <f>L3</f>
        <v>0</v>
      </c>
      <c r="T9" s="4"/>
      <c r="U9" s="4"/>
    </row>
    <row r="10" spans="1:21">
      <c r="A10" s="113" t="s">
        <v>191</v>
      </c>
      <c r="B10" s="121"/>
      <c r="D10" s="117">
        <v>0.5</v>
      </c>
      <c r="F10" s="117">
        <v>0.5</v>
      </c>
      <c r="H10" s="117">
        <v>0.5</v>
      </c>
      <c r="J10" s="117">
        <v>0.5</v>
      </c>
      <c r="L10" s="117">
        <v>0.5</v>
      </c>
      <c r="M10" s="114"/>
      <c r="Q10" s="119"/>
      <c r="R10" s="100">
        <f>AVERAGE(R5:R9)</f>
        <v>0</v>
      </c>
      <c r="T10" s="4"/>
      <c r="U10" s="4"/>
    </row>
    <row r="11" spans="1:21">
      <c r="A11" s="113" t="s">
        <v>192</v>
      </c>
      <c r="B11" s="121"/>
      <c r="D11" s="117">
        <v>0.6</v>
      </c>
      <c r="F11" s="117">
        <v>0.6</v>
      </c>
      <c r="H11" s="117">
        <v>0.6</v>
      </c>
      <c r="J11" s="117">
        <v>0.6</v>
      </c>
      <c r="L11" s="117">
        <v>0.6</v>
      </c>
      <c r="M11" s="114"/>
      <c r="Q11" s="126"/>
      <c r="T11" s="4"/>
      <c r="U11" s="4"/>
    </row>
    <row r="12" spans="1:21">
      <c r="A12" s="113" t="s">
        <v>193</v>
      </c>
      <c r="B12" s="121"/>
      <c r="D12" s="117">
        <v>0.7</v>
      </c>
      <c r="F12" s="117">
        <v>0.7</v>
      </c>
      <c r="H12" s="117">
        <v>0.7</v>
      </c>
      <c r="J12" s="117">
        <v>0.7</v>
      </c>
      <c r="L12" s="117">
        <v>0.7</v>
      </c>
      <c r="M12" s="114"/>
      <c r="Q12" s="126"/>
    </row>
    <row r="13" spans="1:21">
      <c r="A13" s="113" t="s">
        <v>194</v>
      </c>
      <c r="B13" s="121"/>
      <c r="D13" s="117">
        <v>0.8</v>
      </c>
      <c r="F13" s="117">
        <v>0.8</v>
      </c>
      <c r="H13" s="117">
        <v>0.8</v>
      </c>
      <c r="J13" s="117">
        <v>0.8</v>
      </c>
      <c r="L13" s="117">
        <v>0.8</v>
      </c>
      <c r="M13" s="114"/>
      <c r="Q13" s="126"/>
    </row>
    <row r="14" spans="1:21">
      <c r="A14" s="113" t="s">
        <v>195</v>
      </c>
      <c r="B14" s="121"/>
      <c r="D14" s="117">
        <v>0.9</v>
      </c>
      <c r="F14" s="117">
        <v>0.9</v>
      </c>
      <c r="H14" s="117">
        <v>0.9</v>
      </c>
      <c r="J14" s="117">
        <v>0.9</v>
      </c>
      <c r="L14" s="117">
        <v>0.9</v>
      </c>
      <c r="M14" s="114"/>
      <c r="Q14" s="126"/>
    </row>
    <row r="15" spans="1:21">
      <c r="A15" s="154" t="s">
        <v>445</v>
      </c>
      <c r="B15" s="121"/>
      <c r="D15" s="117">
        <v>1</v>
      </c>
      <c r="F15" s="117">
        <v>1</v>
      </c>
      <c r="H15" s="117">
        <v>1</v>
      </c>
      <c r="J15" s="117">
        <v>1</v>
      </c>
      <c r="L15" s="117">
        <v>1</v>
      </c>
      <c r="Q15" s="126"/>
    </row>
    <row r="16" spans="1:21">
      <c r="B16" s="106"/>
    </row>
    <row r="17" spans="1:15" ht="19.5" customHeight="1">
      <c r="A17" s="122" t="s">
        <v>197</v>
      </c>
      <c r="B17" s="123"/>
      <c r="F17" s="128"/>
      <c r="G17" s="129"/>
      <c r="H17" s="128"/>
      <c r="I17" s="129"/>
      <c r="J17" s="128"/>
      <c r="K17" s="129"/>
    </row>
    <row r="18" spans="1:15">
      <c r="A18" s="112" t="s">
        <v>198</v>
      </c>
      <c r="B18" s="120"/>
      <c r="F18" s="130"/>
      <c r="G18" s="129"/>
      <c r="H18" s="130"/>
      <c r="I18" s="129"/>
      <c r="J18" s="130"/>
      <c r="K18" s="129"/>
    </row>
    <row r="19" spans="1:15">
      <c r="A19" s="113" t="s">
        <v>199</v>
      </c>
      <c r="B19" s="121"/>
      <c r="F19" s="131"/>
      <c r="G19" s="129"/>
      <c r="H19" s="131"/>
      <c r="I19" s="129"/>
      <c r="J19" s="129"/>
      <c r="K19" s="129"/>
    </row>
    <row r="20" spans="1:15">
      <c r="A20" s="113" t="s">
        <v>200</v>
      </c>
      <c r="B20" s="121"/>
      <c r="F20" s="131"/>
      <c r="G20" s="129"/>
      <c r="H20" s="131"/>
      <c r="I20" s="129"/>
      <c r="J20" s="129"/>
      <c r="K20" s="129"/>
    </row>
    <row r="21" spans="1:15">
      <c r="A21" s="113" t="s">
        <v>201</v>
      </c>
      <c r="B21" s="121"/>
      <c r="F21" s="131"/>
      <c r="G21" s="129"/>
      <c r="H21" s="131"/>
      <c r="I21" s="129"/>
      <c r="J21" s="129"/>
      <c r="K21" s="129"/>
    </row>
    <row r="22" spans="1:15">
      <c r="A22" s="113" t="s">
        <v>202</v>
      </c>
      <c r="B22" s="121"/>
      <c r="F22" s="131"/>
      <c r="G22" s="129"/>
      <c r="H22" s="131"/>
      <c r="I22" s="129"/>
      <c r="J22" s="131"/>
      <c r="K22" s="129"/>
      <c r="O22" s="126"/>
    </row>
    <row r="23" spans="1:15">
      <c r="A23" s="113" t="s">
        <v>203</v>
      </c>
      <c r="B23" s="121"/>
      <c r="F23" s="131"/>
      <c r="G23" s="129"/>
      <c r="H23" s="131"/>
      <c r="I23" s="129"/>
      <c r="J23" s="131"/>
      <c r="K23" s="129"/>
      <c r="O23" s="126"/>
    </row>
    <row r="24" spans="1:15">
      <c r="A24" s="113" t="s">
        <v>204</v>
      </c>
      <c r="B24" s="121"/>
      <c r="F24" s="131"/>
      <c r="G24" s="129"/>
      <c r="H24" s="131"/>
      <c r="I24" s="129"/>
      <c r="J24" s="129"/>
      <c r="K24" s="129"/>
      <c r="O24" s="126"/>
    </row>
    <row r="25" spans="1:15">
      <c r="B25" s="106"/>
      <c r="F25" s="131"/>
      <c r="G25" s="129"/>
      <c r="H25" s="131"/>
      <c r="I25" s="129"/>
      <c r="J25" s="129"/>
      <c r="K25" s="129"/>
    </row>
    <row r="26" spans="1:15" ht="20.25" customHeight="1">
      <c r="A26" s="122" t="s">
        <v>229</v>
      </c>
      <c r="B26" s="124"/>
      <c r="F26" s="131"/>
      <c r="G26" s="129"/>
      <c r="H26" s="131"/>
      <c r="I26" s="129"/>
      <c r="J26" s="129"/>
      <c r="K26" s="129"/>
    </row>
    <row r="27" spans="1:15">
      <c r="A27" s="112" t="s">
        <v>205</v>
      </c>
      <c r="B27" s="120"/>
      <c r="F27" s="131"/>
      <c r="G27" s="129"/>
      <c r="H27" s="131"/>
      <c r="I27" s="129"/>
      <c r="J27" s="129"/>
      <c r="K27" s="129"/>
    </row>
    <row r="28" spans="1:15">
      <c r="A28" s="113" t="s">
        <v>206</v>
      </c>
      <c r="B28" s="121"/>
      <c r="F28" s="131"/>
      <c r="G28" s="129"/>
      <c r="H28" s="131"/>
      <c r="I28" s="129"/>
      <c r="J28" s="129"/>
      <c r="K28" s="129"/>
    </row>
    <row r="29" spans="1:15">
      <c r="A29" s="113" t="s">
        <v>207</v>
      </c>
      <c r="B29" s="121"/>
      <c r="F29" s="131"/>
      <c r="G29" s="129"/>
      <c r="H29" s="131"/>
      <c r="I29" s="129"/>
      <c r="J29" s="129"/>
      <c r="K29" s="129"/>
    </row>
    <row r="30" spans="1:15">
      <c r="A30" s="113" t="s">
        <v>208</v>
      </c>
      <c r="B30" s="121"/>
      <c r="F30" s="129"/>
      <c r="G30" s="129"/>
      <c r="H30" s="129"/>
      <c r="I30" s="129"/>
      <c r="J30" s="129"/>
      <c r="K30" s="129"/>
    </row>
    <row r="31" spans="1:15">
      <c r="A31" s="154" t="s">
        <v>446</v>
      </c>
      <c r="B31" s="121"/>
    </row>
    <row r="32" spans="1:15">
      <c r="A32" s="113" t="s">
        <v>209</v>
      </c>
      <c r="B32" s="121"/>
    </row>
    <row r="33" spans="1:10">
      <c r="A33" s="113" t="s">
        <v>210</v>
      </c>
      <c r="B33" s="121"/>
    </row>
    <row r="34" spans="1:10">
      <c r="A34" s="113" t="s">
        <v>211</v>
      </c>
      <c r="B34" s="121"/>
    </row>
    <row r="35" spans="1:10">
      <c r="A35" s="113" t="s">
        <v>212</v>
      </c>
      <c r="B35" s="121"/>
    </row>
    <row r="36" spans="1:10">
      <c r="A36" s="113" t="s">
        <v>213</v>
      </c>
      <c r="B36" s="121"/>
    </row>
    <row r="37" spans="1:10">
      <c r="A37" s="113" t="s">
        <v>214</v>
      </c>
      <c r="B37" s="121"/>
    </row>
    <row r="38" spans="1:10">
      <c r="A38" s="113" t="s">
        <v>215</v>
      </c>
      <c r="B38" s="121"/>
    </row>
    <row r="39" spans="1:10">
      <c r="A39" s="125" t="s">
        <v>216</v>
      </c>
      <c r="B39" s="121"/>
    </row>
    <row r="40" spans="1:10">
      <c r="A40" s="113" t="s">
        <v>217</v>
      </c>
      <c r="B40" s="121"/>
    </row>
    <row r="41" spans="1:10">
      <c r="A41" s="113" t="s">
        <v>218</v>
      </c>
      <c r="B41" s="121"/>
    </row>
    <row r="42" spans="1:10">
      <c r="A42" s="113" t="s">
        <v>219</v>
      </c>
      <c r="B42" s="121"/>
    </row>
    <row r="43" spans="1:10">
      <c r="B43" s="106"/>
      <c r="J43" s="117"/>
    </row>
    <row r="44" spans="1:10" ht="19.5" customHeight="1">
      <c r="A44" s="122" t="s">
        <v>230</v>
      </c>
      <c r="B44" s="124"/>
      <c r="J44" s="117"/>
    </row>
    <row r="45" spans="1:10">
      <c r="A45" s="112" t="s">
        <v>220</v>
      </c>
      <c r="B45" s="120"/>
      <c r="J45" s="117"/>
    </row>
    <row r="46" spans="1:10">
      <c r="A46" s="113" t="s">
        <v>221</v>
      </c>
      <c r="B46" s="121"/>
      <c r="J46" s="117"/>
    </row>
    <row r="47" spans="1:10">
      <c r="A47" s="113" t="s">
        <v>447</v>
      </c>
      <c r="B47" s="121"/>
      <c r="J47" s="117"/>
    </row>
    <row r="48" spans="1:10">
      <c r="A48" s="113" t="s">
        <v>448</v>
      </c>
      <c r="B48" s="121"/>
      <c r="D48" s="117"/>
      <c r="F48" s="117"/>
      <c r="H48" s="117"/>
      <c r="J48" s="117"/>
    </row>
    <row r="49" spans="1:10">
      <c r="A49" s="113" t="s">
        <v>449</v>
      </c>
      <c r="B49" s="121"/>
      <c r="D49" s="117"/>
      <c r="F49" s="117"/>
      <c r="H49" s="117"/>
      <c r="J49" s="117"/>
    </row>
    <row r="50" spans="1:10">
      <c r="A50" s="113" t="s">
        <v>450</v>
      </c>
      <c r="B50" s="121"/>
      <c r="D50" s="117"/>
      <c r="F50" s="117"/>
      <c r="H50" s="117"/>
      <c r="J50" s="117"/>
    </row>
    <row r="51" spans="1:10">
      <c r="A51" s="113" t="s">
        <v>451</v>
      </c>
      <c r="B51" s="121"/>
      <c r="D51" s="117"/>
      <c r="F51" s="117"/>
      <c r="H51" s="117"/>
      <c r="J51" s="117"/>
    </row>
    <row r="52" spans="1:10">
      <c r="A52" s="154" t="s">
        <v>452</v>
      </c>
      <c r="B52" s="121"/>
      <c r="D52" s="117"/>
      <c r="F52" s="117"/>
      <c r="H52" s="117"/>
      <c r="J52" s="117"/>
    </row>
    <row r="53" spans="1:10">
      <c r="A53" s="113" t="s">
        <v>453</v>
      </c>
      <c r="B53" s="121"/>
      <c r="D53" s="117"/>
      <c r="F53" s="117"/>
      <c r="H53" s="117"/>
      <c r="J53" s="117"/>
    </row>
    <row r="54" spans="1:10">
      <c r="A54" s="113" t="s">
        <v>454</v>
      </c>
      <c r="B54" s="121"/>
      <c r="D54" s="117"/>
      <c r="F54" s="117"/>
      <c r="H54" s="117"/>
      <c r="J54" s="117"/>
    </row>
    <row r="55" spans="1:10">
      <c r="A55" s="113" t="s">
        <v>455</v>
      </c>
      <c r="B55" s="121"/>
      <c r="D55" s="117"/>
      <c r="F55" s="117"/>
      <c r="H55" s="117"/>
      <c r="J55" s="117"/>
    </row>
    <row r="56" spans="1:10">
      <c r="A56" s="113" t="s">
        <v>456</v>
      </c>
      <c r="B56" s="121"/>
      <c r="D56" s="117"/>
      <c r="F56" s="117"/>
      <c r="H56" s="117"/>
      <c r="J56" s="117"/>
    </row>
    <row r="57" spans="1:10">
      <c r="A57" s="113" t="s">
        <v>457</v>
      </c>
      <c r="B57" s="121"/>
      <c r="D57" s="117"/>
      <c r="F57" s="117"/>
      <c r="H57" s="117"/>
      <c r="J57" s="117"/>
    </row>
    <row r="58" spans="1:10" ht="24">
      <c r="A58" s="125" t="s">
        <v>222</v>
      </c>
      <c r="B58" s="121"/>
      <c r="D58" s="117"/>
      <c r="F58" s="117"/>
      <c r="H58" s="117"/>
      <c r="J58" s="117"/>
    </row>
    <row r="59" spans="1:10">
      <c r="A59" s="113" t="s">
        <v>458</v>
      </c>
      <c r="B59" s="121"/>
      <c r="D59" s="117"/>
      <c r="F59" s="117"/>
      <c r="H59" s="117"/>
      <c r="J59" s="117"/>
    </row>
    <row r="60" spans="1:10">
      <c r="A60" s="113" t="s">
        <v>459</v>
      </c>
      <c r="B60" s="121"/>
      <c r="D60" s="117"/>
      <c r="F60" s="117"/>
      <c r="H60" s="117"/>
      <c r="J60" s="117"/>
    </row>
    <row r="61" spans="1:10">
      <c r="A61" s="113" t="s">
        <v>460</v>
      </c>
      <c r="B61" s="121"/>
      <c r="D61" s="117"/>
      <c r="F61" s="117"/>
      <c r="H61" s="117"/>
      <c r="J61" s="117"/>
    </row>
    <row r="62" spans="1:10">
      <c r="A62" s="113" t="s">
        <v>461</v>
      </c>
      <c r="B62" s="121"/>
      <c r="D62" s="117"/>
      <c r="F62" s="117"/>
      <c r="H62" s="117"/>
      <c r="J62" s="117"/>
    </row>
    <row r="63" spans="1:10">
      <c r="A63" s="113" t="s">
        <v>462</v>
      </c>
      <c r="B63" s="121"/>
      <c r="D63" s="117"/>
      <c r="F63" s="117"/>
      <c r="H63" s="117"/>
      <c r="J63" s="117"/>
    </row>
    <row r="64" spans="1:10">
      <c r="A64" s="113" t="s">
        <v>463</v>
      </c>
      <c r="B64" s="121"/>
      <c r="D64" s="117"/>
      <c r="F64" s="117"/>
      <c r="H64" s="117"/>
      <c r="J64" s="117"/>
    </row>
    <row r="65" spans="1:10">
      <c r="A65" s="113" t="s">
        <v>464</v>
      </c>
      <c r="B65" s="121"/>
      <c r="D65" s="117"/>
      <c r="F65" s="117"/>
      <c r="H65" s="117"/>
      <c r="J65" s="117"/>
    </row>
    <row r="66" spans="1:10">
      <c r="B66" s="106"/>
      <c r="J66" s="117"/>
    </row>
    <row r="67" spans="1:10" ht="19.5" customHeight="1">
      <c r="A67" s="122" t="s">
        <v>223</v>
      </c>
      <c r="B67" s="124"/>
      <c r="J67" s="117"/>
    </row>
    <row r="68" spans="1:10">
      <c r="A68" s="112" t="s">
        <v>224</v>
      </c>
      <c r="B68" s="120"/>
      <c r="J68" s="117"/>
    </row>
    <row r="69" spans="1:10">
      <c r="A69" s="113" t="s">
        <v>225</v>
      </c>
      <c r="B69" s="121"/>
      <c r="J69" s="117"/>
    </row>
    <row r="70" spans="1:10">
      <c r="A70" s="154" t="s">
        <v>465</v>
      </c>
      <c r="B70" s="121"/>
      <c r="J70" s="117"/>
    </row>
    <row r="71" spans="1:10">
      <c r="B71" s="106"/>
      <c r="J71" s="117"/>
    </row>
    <row r="72" spans="1:10">
      <c r="B72" s="106"/>
    </row>
    <row r="73" spans="1:10">
      <c r="B73" s="106"/>
    </row>
    <row r="74" spans="1:10">
      <c r="B74" s="106"/>
    </row>
    <row r="75" spans="1:10">
      <c r="B75" s="106"/>
    </row>
    <row r="76" spans="1:10">
      <c r="B76" s="106"/>
    </row>
    <row r="77" spans="1:10">
      <c r="B77" s="106"/>
    </row>
    <row r="78" spans="1:10">
      <c r="B78" s="106"/>
    </row>
    <row r="79" spans="1:10">
      <c r="B79" s="106"/>
    </row>
    <row r="80" spans="1:10">
      <c r="B80" s="106"/>
    </row>
    <row r="81" spans="2:2">
      <c r="B81" s="106"/>
    </row>
    <row r="82" spans="2:2">
      <c r="B82" s="106"/>
    </row>
    <row r="83" spans="2:2">
      <c r="B83" s="106"/>
    </row>
    <row r="84" spans="2:2">
      <c r="B84" s="106"/>
    </row>
    <row r="85" spans="2:2">
      <c r="B85" s="106"/>
    </row>
    <row r="86" spans="2:2">
      <c r="B86" s="106"/>
    </row>
    <row r="87" spans="2:2">
      <c r="B87" s="106"/>
    </row>
    <row r="88" spans="2:2">
      <c r="B88" s="106"/>
    </row>
    <row r="89" spans="2:2">
      <c r="B89" s="106"/>
    </row>
    <row r="90" spans="2:2">
      <c r="B90" s="106"/>
    </row>
  </sheetData>
  <sheetProtection password="CFC0" sheet="1" objects="1" scenarios="1"/>
  <hyperlinks>
    <hyperlink ref="A15" r:id="rId1" display="Autodiscernimento   "/>
    <hyperlink ref="A31" r:id="rId2" display="Preconceitos   "/>
    <hyperlink ref="A52" r:id="rId3" display="Inteligência evolutiva (IE)   "/>
    <hyperlink ref="A70" r:id="rId4" display="Código Pessoal de Cosmoética (CPC)  "/>
  </hyperlinks>
  <pageMargins left="0.511811024" right="0.511811024" top="0.78740157499999996" bottom="0.78740157499999996" header="0.31496062000000002" footer="0.31496062000000002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7" name="Drop Down 1">
              <controlPr defaultSize="0" autoLine="0" autoPict="0">
                <anchor moveWithCells="1">
                  <from>
                    <xdr:col>1</xdr:col>
                    <xdr:colOff>8077200</xdr:colOff>
                    <xdr:row>4</xdr:row>
                    <xdr:rowOff>25400</xdr:rowOff>
                  </from>
                  <to>
                    <xdr:col>1</xdr:col>
                    <xdr:colOff>8737600</xdr:colOff>
                    <xdr:row>4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42" r:id="rId8" name="Drop Down 2">
              <controlPr defaultSize="0" autoLine="0" autoPict="0">
                <anchor moveWithCells="1">
                  <from>
                    <xdr:col>1</xdr:col>
                    <xdr:colOff>8077200</xdr:colOff>
                    <xdr:row>16</xdr:row>
                    <xdr:rowOff>25400</xdr:rowOff>
                  </from>
                  <to>
                    <xdr:col>1</xdr:col>
                    <xdr:colOff>8737600</xdr:colOff>
                    <xdr:row>16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43" r:id="rId9" name="Drop Down 3">
              <controlPr defaultSize="0" autoLine="0" autoPict="0">
                <anchor moveWithCells="1">
                  <from>
                    <xdr:col>1</xdr:col>
                    <xdr:colOff>8077200</xdr:colOff>
                    <xdr:row>16</xdr:row>
                    <xdr:rowOff>25400</xdr:rowOff>
                  </from>
                  <to>
                    <xdr:col>1</xdr:col>
                    <xdr:colOff>8737600</xdr:colOff>
                    <xdr:row>16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44" r:id="rId10" name="Drop Down 4">
              <controlPr defaultSize="0" autoLine="0" autoPict="0">
                <anchor moveWithCells="1">
                  <from>
                    <xdr:col>1</xdr:col>
                    <xdr:colOff>8077200</xdr:colOff>
                    <xdr:row>16</xdr:row>
                    <xdr:rowOff>25400</xdr:rowOff>
                  </from>
                  <to>
                    <xdr:col>1</xdr:col>
                    <xdr:colOff>8737600</xdr:colOff>
                    <xdr:row>16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45" r:id="rId11" name="Drop Down 5">
              <controlPr defaultSize="0" autoLine="0" autoPict="0">
                <anchor moveWithCells="1">
                  <from>
                    <xdr:col>1</xdr:col>
                    <xdr:colOff>8077200</xdr:colOff>
                    <xdr:row>16</xdr:row>
                    <xdr:rowOff>25400</xdr:rowOff>
                  </from>
                  <to>
                    <xdr:col>1</xdr:col>
                    <xdr:colOff>8737600</xdr:colOff>
                    <xdr:row>16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46" r:id="rId12" name="Drop Down 6">
              <controlPr defaultSize="0" autoLine="0" autoPict="0">
                <anchor moveWithCells="1">
                  <from>
                    <xdr:col>1</xdr:col>
                    <xdr:colOff>8077200</xdr:colOff>
                    <xdr:row>25</xdr:row>
                    <xdr:rowOff>25400</xdr:rowOff>
                  </from>
                  <to>
                    <xdr:col>1</xdr:col>
                    <xdr:colOff>8737600</xdr:colOff>
                    <xdr:row>25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47" r:id="rId13" name="Drop Down 7">
              <controlPr defaultSize="0" autoLine="0" autoPict="0">
                <anchor moveWithCells="1">
                  <from>
                    <xdr:col>1</xdr:col>
                    <xdr:colOff>8077200</xdr:colOff>
                    <xdr:row>43</xdr:row>
                    <xdr:rowOff>25400</xdr:rowOff>
                  </from>
                  <to>
                    <xdr:col>1</xdr:col>
                    <xdr:colOff>8737600</xdr:colOff>
                    <xdr:row>43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48" r:id="rId14" name="Drop Down 8">
              <controlPr defaultSize="0" autoLine="0" autoPict="0">
                <anchor moveWithCells="1">
                  <from>
                    <xdr:col>1</xdr:col>
                    <xdr:colOff>8077200</xdr:colOff>
                    <xdr:row>66</xdr:row>
                    <xdr:rowOff>25400</xdr:rowOff>
                  </from>
                  <to>
                    <xdr:col>1</xdr:col>
                    <xdr:colOff>8737600</xdr:colOff>
                    <xdr:row>66</xdr:row>
                    <xdr:rowOff>292100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84"/>
  <sheetViews>
    <sheetView showGridLines="0" workbookViewId="0">
      <pane ySplit="1" topLeftCell="A2" activePane="bottomLeft" state="frozen"/>
      <selection pane="bottomLeft" activeCell="B15" sqref="B15"/>
    </sheetView>
  </sheetViews>
  <sheetFormatPr baseColWidth="10" defaultColWidth="8.83203125" defaultRowHeight="12" x14ac:dyDescent="0"/>
  <cols>
    <col min="1" max="1" width="39" style="107" customWidth="1"/>
    <col min="2" max="2" width="99" customWidth="1"/>
    <col min="4" max="4" width="6.5" style="114" hidden="1" customWidth="1"/>
    <col min="5" max="5" width="4.33203125" style="114" hidden="1" customWidth="1"/>
    <col min="6" max="6" width="6.5" style="114" hidden="1" customWidth="1"/>
    <col min="7" max="7" width="3.83203125" style="114" hidden="1" customWidth="1"/>
    <col min="8" max="8" width="6.6640625" style="114" hidden="1" customWidth="1"/>
    <col min="9" max="9" width="4.83203125" style="114" hidden="1" customWidth="1"/>
    <col min="10" max="10" width="6.83203125" style="114" hidden="1" customWidth="1"/>
    <col min="11" max="11" width="4.5" style="114" hidden="1" customWidth="1"/>
    <col min="12" max="12" width="7" style="127" hidden="1" customWidth="1"/>
    <col min="13" max="13" width="3.6640625" style="127" hidden="1" customWidth="1"/>
    <col min="14" max="19" width="8.83203125" style="4"/>
  </cols>
  <sheetData>
    <row r="1" spans="1:22" ht="18">
      <c r="A1" s="108" t="s">
        <v>184</v>
      </c>
      <c r="D1" s="114">
        <v>1</v>
      </c>
      <c r="F1" s="114">
        <v>2</v>
      </c>
      <c r="H1" s="114">
        <v>3</v>
      </c>
      <c r="J1" s="114">
        <v>4</v>
      </c>
      <c r="L1" s="118">
        <v>5</v>
      </c>
      <c r="T1" s="4"/>
    </row>
    <row r="2" spans="1:22" ht="5.25" customHeight="1">
      <c r="M2" s="114"/>
      <c r="T2" s="4"/>
    </row>
    <row r="3" spans="1:22">
      <c r="A3" s="49" t="s">
        <v>295</v>
      </c>
      <c r="D3" s="115">
        <f>(E3-1)*10</f>
        <v>0</v>
      </c>
      <c r="E3" s="114">
        <v>1</v>
      </c>
      <c r="F3" s="116">
        <f>(G3-1)*10</f>
        <v>0</v>
      </c>
      <c r="G3" s="114">
        <v>1</v>
      </c>
      <c r="H3" s="115">
        <f>(I3-1)*10</f>
        <v>0</v>
      </c>
      <c r="I3" s="114">
        <v>1</v>
      </c>
      <c r="J3" s="115">
        <f>(K3-1)*10</f>
        <v>0</v>
      </c>
      <c r="K3" s="114">
        <v>1</v>
      </c>
      <c r="L3" s="115">
        <f>(M3-1)*10</f>
        <v>0</v>
      </c>
      <c r="M3" s="114">
        <v>1</v>
      </c>
      <c r="T3" s="4"/>
      <c r="U3" s="4"/>
      <c r="V3" s="4"/>
    </row>
    <row r="4" spans="1:22" ht="4.5" customHeight="1">
      <c r="M4" s="114"/>
      <c r="T4" s="4"/>
      <c r="U4" s="4"/>
      <c r="V4" s="4"/>
    </row>
    <row r="5" spans="1:22" ht="19.5" customHeight="1">
      <c r="A5" s="133" t="s">
        <v>233</v>
      </c>
      <c r="B5" s="134"/>
      <c r="D5" s="117">
        <v>0</v>
      </c>
      <c r="F5" s="117">
        <v>0</v>
      </c>
      <c r="H5" s="117">
        <v>0</v>
      </c>
      <c r="J5" s="117">
        <v>0</v>
      </c>
      <c r="L5" s="117">
        <v>0</v>
      </c>
      <c r="M5" s="114"/>
      <c r="Q5" s="132" t="s">
        <v>289</v>
      </c>
      <c r="R5" s="91">
        <f>D3</f>
        <v>0</v>
      </c>
      <c r="T5" s="4"/>
      <c r="U5" s="4"/>
      <c r="V5" s="4"/>
    </row>
    <row r="6" spans="1:22">
      <c r="A6" s="112" t="s">
        <v>234</v>
      </c>
      <c r="B6" s="120"/>
      <c r="D6" s="117">
        <v>0.1</v>
      </c>
      <c r="F6" s="117">
        <v>0.1</v>
      </c>
      <c r="H6" s="117">
        <v>0.1</v>
      </c>
      <c r="J6" s="117">
        <v>0.1</v>
      </c>
      <c r="L6" s="117">
        <v>0.1</v>
      </c>
      <c r="M6" s="114"/>
      <c r="Q6" s="132" t="s">
        <v>290</v>
      </c>
      <c r="R6" s="91">
        <f>F3</f>
        <v>0</v>
      </c>
      <c r="T6" s="4"/>
      <c r="U6" s="4"/>
      <c r="V6" s="4"/>
    </row>
    <row r="7" spans="1:22">
      <c r="A7" s="113" t="s">
        <v>235</v>
      </c>
      <c r="B7" s="121"/>
      <c r="D7" s="117">
        <v>0.2</v>
      </c>
      <c r="F7" s="117">
        <v>0.2</v>
      </c>
      <c r="H7" s="117">
        <v>0.2</v>
      </c>
      <c r="J7" s="117">
        <v>0.2</v>
      </c>
      <c r="L7" s="117">
        <v>0.2</v>
      </c>
      <c r="M7" s="114"/>
      <c r="Q7" s="132" t="s">
        <v>291</v>
      </c>
      <c r="R7" s="91">
        <f>H3</f>
        <v>0</v>
      </c>
      <c r="T7" s="4"/>
      <c r="U7" s="4"/>
      <c r="V7" s="4"/>
    </row>
    <row r="8" spans="1:22">
      <c r="A8" s="113" t="s">
        <v>236</v>
      </c>
      <c r="B8" s="121"/>
      <c r="D8" s="117">
        <v>0.3</v>
      </c>
      <c r="F8" s="117">
        <v>0.3</v>
      </c>
      <c r="H8" s="117">
        <v>0.3</v>
      </c>
      <c r="J8" s="117">
        <v>0.3</v>
      </c>
      <c r="L8" s="117">
        <v>0.3</v>
      </c>
      <c r="M8" s="114"/>
      <c r="Q8" s="132" t="s">
        <v>292</v>
      </c>
      <c r="R8" s="91">
        <f>J3</f>
        <v>0</v>
      </c>
      <c r="T8" s="4"/>
      <c r="U8" s="4"/>
      <c r="V8" s="4"/>
    </row>
    <row r="9" spans="1:22">
      <c r="A9" s="113" t="s">
        <v>237</v>
      </c>
      <c r="B9" s="121"/>
      <c r="D9" s="117">
        <v>0.4</v>
      </c>
      <c r="F9" s="117">
        <v>0.4</v>
      </c>
      <c r="H9" s="117">
        <v>0.4</v>
      </c>
      <c r="J9" s="117">
        <v>0.4</v>
      </c>
      <c r="L9" s="117">
        <v>0.4</v>
      </c>
      <c r="M9" s="114"/>
      <c r="Q9" s="119" t="s">
        <v>293</v>
      </c>
      <c r="R9" s="91">
        <f>L3</f>
        <v>0</v>
      </c>
      <c r="T9" s="4"/>
      <c r="U9" s="4"/>
      <c r="V9" s="4"/>
    </row>
    <row r="10" spans="1:22">
      <c r="A10" s="113" t="s">
        <v>238</v>
      </c>
      <c r="B10" s="121"/>
      <c r="D10" s="117">
        <v>0.5</v>
      </c>
      <c r="F10" s="117">
        <v>0.5</v>
      </c>
      <c r="H10" s="117">
        <v>0.5</v>
      </c>
      <c r="J10" s="117">
        <v>0.5</v>
      </c>
      <c r="L10" s="117">
        <v>0.5</v>
      </c>
      <c r="M10" s="114"/>
      <c r="Q10" s="100"/>
      <c r="R10" s="100">
        <f>AVERAGE(R5:R9)</f>
        <v>0</v>
      </c>
      <c r="T10" s="4"/>
      <c r="U10" s="4"/>
      <c r="V10" s="4"/>
    </row>
    <row r="11" spans="1:22" ht="24">
      <c r="A11" s="125" t="s">
        <v>239</v>
      </c>
      <c r="B11" s="121"/>
      <c r="D11" s="117">
        <v>0.6</v>
      </c>
      <c r="F11" s="117">
        <v>0.6</v>
      </c>
      <c r="H11" s="117">
        <v>0.6</v>
      </c>
      <c r="J11" s="117">
        <v>0.6</v>
      </c>
      <c r="L11" s="117">
        <v>0.6</v>
      </c>
      <c r="M11" s="114"/>
      <c r="Q11" s="119"/>
      <c r="R11" s="100"/>
      <c r="T11" s="4"/>
      <c r="U11" s="4"/>
      <c r="V11" s="4"/>
    </row>
    <row r="12" spans="1:22">
      <c r="A12" s="113" t="s">
        <v>240</v>
      </c>
      <c r="B12" s="121"/>
      <c r="D12" s="117">
        <v>0.7</v>
      </c>
      <c r="F12" s="117">
        <v>0.7</v>
      </c>
      <c r="H12" s="117">
        <v>0.7</v>
      </c>
      <c r="J12" s="117">
        <v>0.7</v>
      </c>
      <c r="L12" s="117">
        <v>0.7</v>
      </c>
      <c r="M12" s="114"/>
      <c r="Q12" s="126"/>
      <c r="T12" s="4"/>
      <c r="U12" s="4"/>
      <c r="V12" s="4"/>
    </row>
    <row r="13" spans="1:22">
      <c r="A13" s="113" t="s">
        <v>241</v>
      </c>
      <c r="B13" s="121"/>
      <c r="D13" s="117">
        <v>0.8</v>
      </c>
      <c r="F13" s="117">
        <v>0.8</v>
      </c>
      <c r="H13" s="117">
        <v>0.8</v>
      </c>
      <c r="J13" s="117">
        <v>0.8</v>
      </c>
      <c r="L13" s="117">
        <v>0.8</v>
      </c>
      <c r="M13" s="114"/>
      <c r="Q13" s="126"/>
      <c r="T13" s="4"/>
      <c r="U13" s="4"/>
      <c r="V13" s="4"/>
    </row>
    <row r="14" spans="1:22">
      <c r="A14" s="113" t="s">
        <v>242</v>
      </c>
      <c r="B14" s="121"/>
      <c r="D14" s="117">
        <v>0.9</v>
      </c>
      <c r="F14" s="117">
        <v>0.9</v>
      </c>
      <c r="H14" s="117">
        <v>0.9</v>
      </c>
      <c r="J14" s="117">
        <v>0.9</v>
      </c>
      <c r="L14" s="117">
        <v>0.9</v>
      </c>
      <c r="M14" s="114"/>
      <c r="Q14" s="126"/>
      <c r="T14" s="4"/>
      <c r="U14" s="4"/>
      <c r="V14" s="4"/>
    </row>
    <row r="15" spans="1:22" s="4" customFormat="1">
      <c r="A15" s="113" t="s">
        <v>243</v>
      </c>
      <c r="B15" s="121"/>
      <c r="C15"/>
      <c r="D15" s="117">
        <v>1</v>
      </c>
      <c r="E15" s="114"/>
      <c r="F15" s="117">
        <v>1</v>
      </c>
      <c r="G15" s="114"/>
      <c r="H15" s="117">
        <v>1</v>
      </c>
      <c r="I15" s="114"/>
      <c r="J15" s="117">
        <v>1</v>
      </c>
      <c r="K15" s="114"/>
      <c r="L15" s="117">
        <v>1</v>
      </c>
      <c r="M15" s="127"/>
      <c r="Q15" s="126"/>
    </row>
    <row r="16" spans="1:22" s="4" customFormat="1">
      <c r="A16" s="113" t="s">
        <v>244</v>
      </c>
      <c r="B16" s="121"/>
      <c r="C16"/>
      <c r="D16" s="117"/>
      <c r="E16" s="114"/>
      <c r="F16" s="117"/>
      <c r="G16" s="114"/>
      <c r="H16" s="117"/>
      <c r="I16" s="114"/>
      <c r="J16" s="117"/>
      <c r="K16" s="114"/>
      <c r="L16" s="117"/>
      <c r="M16" s="127"/>
      <c r="Q16" s="126"/>
    </row>
    <row r="17" spans="1:17" s="4" customFormat="1">
      <c r="A17" s="113" t="s">
        <v>245</v>
      </c>
      <c r="B17" s="121"/>
      <c r="C17"/>
      <c r="D17" s="117"/>
      <c r="E17" s="114"/>
      <c r="F17" s="117"/>
      <c r="G17" s="114"/>
      <c r="H17" s="117"/>
      <c r="I17" s="114"/>
      <c r="J17" s="117"/>
      <c r="K17" s="114"/>
      <c r="L17" s="117"/>
      <c r="M17" s="127"/>
      <c r="Q17" s="126"/>
    </row>
    <row r="18" spans="1:17" s="4" customFormat="1">
      <c r="A18" s="113" t="s">
        <v>246</v>
      </c>
      <c r="B18" s="121"/>
      <c r="C18"/>
      <c r="D18" s="117"/>
      <c r="E18" s="114"/>
      <c r="F18" s="117"/>
      <c r="G18" s="114"/>
      <c r="H18" s="117"/>
      <c r="I18" s="114"/>
      <c r="J18" s="117"/>
      <c r="K18" s="114"/>
      <c r="L18" s="117"/>
      <c r="M18" s="127"/>
      <c r="Q18" s="126"/>
    </row>
    <row r="19" spans="1:17" s="4" customFormat="1">
      <c r="A19" s="107"/>
      <c r="B19" s="106"/>
      <c r="C19"/>
      <c r="D19" s="114"/>
      <c r="E19" s="114"/>
      <c r="F19" s="114"/>
      <c r="G19" s="114"/>
      <c r="H19" s="114"/>
      <c r="I19" s="114"/>
      <c r="J19" s="114"/>
      <c r="K19" s="114"/>
      <c r="L19" s="127"/>
      <c r="M19" s="127"/>
    </row>
    <row r="20" spans="1:17" s="4" customFormat="1" ht="19.5" customHeight="1">
      <c r="A20" s="133" t="s">
        <v>247</v>
      </c>
      <c r="B20" s="134"/>
      <c r="C20"/>
      <c r="D20" s="114"/>
      <c r="E20" s="114"/>
      <c r="F20" s="128"/>
      <c r="G20" s="129"/>
      <c r="H20" s="128"/>
      <c r="I20" s="129"/>
      <c r="J20" s="128"/>
      <c r="K20" s="129"/>
      <c r="L20" s="127"/>
      <c r="M20" s="127"/>
    </row>
    <row r="21" spans="1:17" s="4" customFormat="1">
      <c r="A21" s="112" t="s">
        <v>248</v>
      </c>
      <c r="B21" s="120"/>
      <c r="C21"/>
      <c r="D21" s="114"/>
      <c r="E21" s="114"/>
      <c r="F21" s="130"/>
      <c r="G21" s="129"/>
      <c r="H21" s="130"/>
      <c r="I21" s="129"/>
      <c r="J21" s="130"/>
      <c r="K21" s="129"/>
      <c r="L21" s="127"/>
      <c r="M21" s="127"/>
    </row>
    <row r="22" spans="1:17" s="4" customFormat="1">
      <c r="A22" s="113" t="s">
        <v>249</v>
      </c>
      <c r="B22" s="121"/>
      <c r="C22"/>
      <c r="D22" s="114"/>
      <c r="E22" s="114"/>
      <c r="F22" s="131"/>
      <c r="G22" s="129"/>
      <c r="H22" s="131"/>
      <c r="I22" s="129"/>
      <c r="J22" s="129"/>
      <c r="K22" s="129"/>
      <c r="L22" s="127"/>
      <c r="M22" s="127"/>
    </row>
    <row r="23" spans="1:17" s="4" customFormat="1">
      <c r="A23" s="113" t="s">
        <v>250</v>
      </c>
      <c r="B23" s="121"/>
      <c r="C23"/>
      <c r="D23" s="114"/>
      <c r="E23" s="114"/>
      <c r="F23" s="131"/>
      <c r="G23" s="129"/>
      <c r="H23" s="131"/>
      <c r="I23" s="129"/>
      <c r="J23" s="129"/>
      <c r="K23" s="129"/>
      <c r="L23" s="127"/>
      <c r="M23" s="127"/>
    </row>
    <row r="24" spans="1:17" s="4" customFormat="1">
      <c r="A24" s="113" t="s">
        <v>252</v>
      </c>
      <c r="B24" s="121"/>
      <c r="C24"/>
      <c r="D24" s="114"/>
      <c r="E24" s="114"/>
      <c r="F24" s="131"/>
      <c r="G24" s="129"/>
      <c r="H24" s="131"/>
      <c r="I24" s="129"/>
      <c r="J24" s="129"/>
      <c r="K24" s="129"/>
      <c r="L24" s="127"/>
      <c r="M24" s="127"/>
    </row>
    <row r="25" spans="1:17" s="4" customFormat="1">
      <c r="A25" s="113" t="s">
        <v>251</v>
      </c>
      <c r="B25" s="121"/>
      <c r="C25"/>
      <c r="D25" s="114"/>
      <c r="E25" s="114"/>
      <c r="F25" s="131"/>
      <c r="G25" s="129"/>
      <c r="H25" s="131"/>
      <c r="I25" s="129"/>
      <c r="J25" s="131"/>
      <c r="K25" s="129"/>
      <c r="L25" s="127"/>
      <c r="M25" s="127"/>
      <c r="O25" s="126"/>
    </row>
    <row r="26" spans="1:17" s="4" customFormat="1">
      <c r="A26" s="113" t="s">
        <v>253</v>
      </c>
      <c r="B26" s="121"/>
      <c r="C26"/>
      <c r="D26" s="114"/>
      <c r="E26" s="114"/>
      <c r="F26" s="131"/>
      <c r="G26" s="129"/>
      <c r="H26" s="131"/>
      <c r="I26" s="129"/>
      <c r="J26" s="131"/>
      <c r="K26" s="129"/>
      <c r="L26" s="127"/>
      <c r="M26" s="127"/>
      <c r="O26" s="126"/>
    </row>
    <row r="27" spans="1:17" s="4" customFormat="1">
      <c r="A27" s="113" t="s">
        <v>254</v>
      </c>
      <c r="B27" s="121"/>
      <c r="C27"/>
      <c r="D27" s="114"/>
      <c r="E27" s="114"/>
      <c r="F27" s="131"/>
      <c r="G27" s="129"/>
      <c r="H27" s="131"/>
      <c r="I27" s="129"/>
      <c r="J27" s="131"/>
      <c r="K27" s="129"/>
      <c r="L27" s="127"/>
      <c r="M27" s="127"/>
      <c r="O27" s="126"/>
    </row>
    <row r="28" spans="1:17" s="4" customFormat="1">
      <c r="A28" s="113" t="s">
        <v>255</v>
      </c>
      <c r="B28" s="121"/>
      <c r="C28"/>
      <c r="D28" s="114"/>
      <c r="E28" s="114"/>
      <c r="F28" s="131"/>
      <c r="G28" s="129"/>
      <c r="H28" s="131"/>
      <c r="I28" s="129"/>
      <c r="J28" s="131"/>
      <c r="K28" s="129"/>
      <c r="L28" s="127"/>
      <c r="M28" s="127"/>
      <c r="O28" s="126"/>
    </row>
    <row r="29" spans="1:17" s="4" customFormat="1">
      <c r="A29" s="113" t="s">
        <v>256</v>
      </c>
      <c r="B29" s="121"/>
      <c r="C29"/>
      <c r="D29" s="114"/>
      <c r="E29" s="114"/>
      <c r="F29" s="131"/>
      <c r="G29" s="129"/>
      <c r="H29" s="131"/>
      <c r="I29" s="129"/>
      <c r="J29" s="131"/>
      <c r="K29" s="129"/>
      <c r="L29" s="127"/>
      <c r="M29" s="127"/>
      <c r="O29" s="126"/>
    </row>
    <row r="30" spans="1:17" s="4" customFormat="1">
      <c r="A30" s="113" t="s">
        <v>257</v>
      </c>
      <c r="B30" s="121"/>
      <c r="C30"/>
      <c r="D30" s="114"/>
      <c r="E30" s="114"/>
      <c r="F30" s="131"/>
      <c r="G30" s="129"/>
      <c r="H30" s="131"/>
      <c r="I30" s="129"/>
      <c r="J30" s="131"/>
      <c r="K30" s="129"/>
      <c r="L30" s="127"/>
      <c r="M30" s="127"/>
      <c r="O30" s="126"/>
    </row>
    <row r="31" spans="1:17" s="4" customFormat="1">
      <c r="A31" s="113" t="s">
        <v>259</v>
      </c>
      <c r="B31" s="121"/>
      <c r="C31"/>
      <c r="D31" s="114"/>
      <c r="E31" s="114"/>
      <c r="F31" s="131"/>
      <c r="G31" s="129"/>
      <c r="H31" s="131"/>
      <c r="I31" s="129"/>
      <c r="J31" s="131"/>
      <c r="K31" s="129"/>
      <c r="L31" s="127"/>
      <c r="M31" s="127"/>
      <c r="O31" s="126"/>
    </row>
    <row r="32" spans="1:17" s="4" customFormat="1">
      <c r="A32" s="113" t="s">
        <v>258</v>
      </c>
      <c r="B32" s="121"/>
      <c r="C32"/>
      <c r="D32" s="114"/>
      <c r="E32" s="114"/>
      <c r="F32" s="131"/>
      <c r="G32" s="129"/>
      <c r="H32" s="131"/>
      <c r="I32" s="129"/>
      <c r="J32" s="131"/>
      <c r="K32" s="129"/>
      <c r="L32" s="127"/>
      <c r="M32" s="127"/>
      <c r="O32" s="126"/>
    </row>
    <row r="33" spans="1:19" s="4" customFormat="1">
      <c r="A33" s="113" t="s">
        <v>260</v>
      </c>
      <c r="B33" s="121"/>
      <c r="C33"/>
      <c r="D33" s="114"/>
      <c r="E33" s="114"/>
      <c r="F33" s="131"/>
      <c r="G33" s="129"/>
      <c r="H33" s="131"/>
      <c r="I33" s="129"/>
      <c r="J33" s="129"/>
      <c r="K33" s="129"/>
      <c r="L33" s="127"/>
      <c r="M33" s="127"/>
      <c r="O33" s="126"/>
    </row>
    <row r="34" spans="1:19" s="4" customFormat="1">
      <c r="A34" s="113" t="s">
        <v>261</v>
      </c>
      <c r="B34" s="121"/>
      <c r="C34"/>
      <c r="D34" s="114"/>
      <c r="E34" s="114"/>
      <c r="F34" s="131"/>
      <c r="G34" s="129"/>
      <c r="H34" s="131"/>
      <c r="I34" s="129"/>
      <c r="J34" s="129"/>
      <c r="K34" s="129"/>
      <c r="L34" s="127"/>
      <c r="M34" s="127"/>
      <c r="O34" s="126"/>
    </row>
    <row r="35" spans="1:19" s="4" customFormat="1">
      <c r="A35" s="113" t="s">
        <v>262</v>
      </c>
      <c r="B35" s="121"/>
      <c r="C35"/>
      <c r="D35" s="114"/>
      <c r="E35" s="114"/>
      <c r="F35" s="131"/>
      <c r="G35" s="129"/>
      <c r="H35" s="131"/>
      <c r="I35" s="129"/>
      <c r="J35" s="129"/>
      <c r="K35" s="129"/>
      <c r="L35" s="127"/>
      <c r="M35" s="127"/>
      <c r="O35" s="126"/>
    </row>
    <row r="36" spans="1:19" s="4" customFormat="1">
      <c r="A36" s="113" t="s">
        <v>263</v>
      </c>
      <c r="B36" s="121"/>
      <c r="C36"/>
      <c r="D36" s="114"/>
      <c r="E36" s="114"/>
      <c r="F36" s="131"/>
      <c r="G36" s="129"/>
      <c r="H36" s="131"/>
      <c r="I36" s="129"/>
      <c r="J36" s="129"/>
      <c r="K36" s="129"/>
      <c r="L36" s="127"/>
      <c r="M36" s="127"/>
      <c r="O36" s="126"/>
    </row>
    <row r="37" spans="1:19" s="4" customFormat="1">
      <c r="A37" s="113" t="s">
        <v>264</v>
      </c>
      <c r="B37" s="121"/>
      <c r="C37"/>
      <c r="D37" s="114"/>
      <c r="E37" s="114"/>
      <c r="F37" s="131"/>
      <c r="G37" s="129"/>
      <c r="H37" s="131"/>
      <c r="I37" s="129"/>
      <c r="J37" s="129"/>
      <c r="K37" s="129"/>
      <c r="L37" s="127"/>
      <c r="M37" s="127"/>
      <c r="O37" s="126"/>
    </row>
    <row r="38" spans="1:19" s="4" customFormat="1">
      <c r="A38" s="107"/>
      <c r="B38" s="106"/>
      <c r="C38"/>
      <c r="D38" s="114"/>
      <c r="E38" s="114"/>
      <c r="F38" s="131"/>
      <c r="G38" s="129"/>
      <c r="H38" s="131"/>
      <c r="I38" s="129"/>
      <c r="J38" s="129"/>
      <c r="K38" s="129"/>
      <c r="L38" s="127"/>
      <c r="M38" s="127"/>
    </row>
    <row r="39" spans="1:19" s="4" customFormat="1" ht="20.25" customHeight="1">
      <c r="A39" s="133" t="s">
        <v>265</v>
      </c>
      <c r="B39" s="135"/>
      <c r="C39"/>
      <c r="D39" s="114"/>
      <c r="E39" s="114"/>
      <c r="F39" s="131"/>
      <c r="G39" s="129"/>
      <c r="H39" s="131"/>
      <c r="I39" s="129"/>
      <c r="J39" s="129"/>
      <c r="K39" s="129"/>
      <c r="L39" s="127"/>
      <c r="M39" s="127"/>
    </row>
    <row r="40" spans="1:19" s="4" customFormat="1">
      <c r="A40" s="112" t="s">
        <v>266</v>
      </c>
      <c r="B40" s="120"/>
      <c r="C40"/>
      <c r="D40" s="114"/>
      <c r="E40" s="114"/>
      <c r="F40" s="131"/>
      <c r="G40" s="129"/>
      <c r="H40" s="131"/>
      <c r="I40" s="129"/>
      <c r="J40" s="129"/>
      <c r="K40" s="129"/>
      <c r="L40" s="127"/>
      <c r="M40" s="127"/>
    </row>
    <row r="41" spans="1:19" s="4" customFormat="1">
      <c r="A41" s="113" t="s">
        <v>267</v>
      </c>
      <c r="B41" s="121"/>
      <c r="C41"/>
      <c r="D41" s="114"/>
      <c r="E41" s="114"/>
      <c r="F41" s="131"/>
      <c r="G41" s="129"/>
      <c r="H41" s="131"/>
      <c r="I41" s="129"/>
      <c r="J41" s="129"/>
      <c r="K41" s="129"/>
      <c r="L41" s="127"/>
      <c r="M41" s="127"/>
    </row>
    <row r="42" spans="1:19" s="4" customFormat="1">
      <c r="A42" s="113" t="s">
        <v>268</v>
      </c>
      <c r="B42" s="121"/>
      <c r="C42"/>
      <c r="D42" s="114"/>
      <c r="E42" s="114"/>
      <c r="F42" s="131"/>
      <c r="G42" s="129"/>
      <c r="H42" s="131"/>
      <c r="I42" s="129"/>
      <c r="J42" s="129"/>
      <c r="K42" s="129"/>
      <c r="L42" s="127"/>
      <c r="M42" s="127"/>
    </row>
    <row r="43" spans="1:19" s="4" customFormat="1">
      <c r="A43" s="113" t="s">
        <v>269</v>
      </c>
      <c r="B43" s="121"/>
      <c r="C43"/>
      <c r="D43" s="114"/>
      <c r="E43" s="114"/>
      <c r="F43" s="129"/>
      <c r="G43" s="129"/>
      <c r="H43" s="129"/>
      <c r="I43" s="129"/>
      <c r="J43" s="129"/>
      <c r="K43" s="129"/>
      <c r="L43" s="127"/>
      <c r="M43" s="127"/>
    </row>
    <row r="44" spans="1:19" s="4" customFormat="1">
      <c r="A44" s="113" t="s">
        <v>270</v>
      </c>
      <c r="B44" s="121"/>
      <c r="C44"/>
      <c r="D44" s="114"/>
      <c r="E44" s="114"/>
      <c r="F44" s="114"/>
      <c r="G44" s="114"/>
      <c r="H44" s="114"/>
      <c r="I44" s="114"/>
      <c r="J44" s="114"/>
      <c r="K44" s="114"/>
      <c r="L44" s="127"/>
      <c r="M44" s="127"/>
    </row>
    <row r="45" spans="1:19" s="4" customFormat="1">
      <c r="A45" s="113" t="s">
        <v>271</v>
      </c>
      <c r="B45" s="121"/>
      <c r="C45"/>
      <c r="D45" s="114"/>
      <c r="E45" s="114"/>
      <c r="F45" s="114"/>
      <c r="G45" s="114"/>
      <c r="H45" s="114"/>
      <c r="I45" s="114"/>
      <c r="J45" s="114"/>
      <c r="K45" s="114"/>
      <c r="L45" s="127"/>
      <c r="M45" s="127"/>
    </row>
    <row r="46" spans="1:19" s="114" customFormat="1" ht="24">
      <c r="A46" s="125" t="s">
        <v>272</v>
      </c>
      <c r="B46" s="121"/>
      <c r="C46"/>
      <c r="L46" s="127"/>
      <c r="M46" s="127"/>
      <c r="N46" s="4"/>
      <c r="O46" s="4"/>
      <c r="P46" s="4"/>
      <c r="Q46" s="4"/>
      <c r="R46" s="4"/>
      <c r="S46" s="4"/>
    </row>
    <row r="47" spans="1:19" s="114" customFormat="1">
      <c r="A47" s="113" t="s">
        <v>273</v>
      </c>
      <c r="B47" s="121"/>
      <c r="C47"/>
      <c r="L47" s="127"/>
      <c r="M47" s="127"/>
      <c r="N47" s="4"/>
      <c r="O47" s="4"/>
      <c r="P47" s="4"/>
      <c r="Q47" s="4"/>
      <c r="R47" s="4"/>
      <c r="S47" s="4"/>
    </row>
    <row r="48" spans="1:19" s="114" customFormat="1">
      <c r="A48" s="113" t="s">
        <v>274</v>
      </c>
      <c r="B48" s="121"/>
      <c r="C48"/>
      <c r="L48" s="127"/>
      <c r="M48" s="127"/>
      <c r="N48" s="4"/>
      <c r="O48" s="4"/>
      <c r="P48" s="4"/>
      <c r="Q48" s="4"/>
      <c r="R48" s="4"/>
      <c r="S48" s="4"/>
    </row>
    <row r="49" spans="1:19" s="114" customFormat="1">
      <c r="A49" s="107"/>
      <c r="B49" s="106"/>
      <c r="C49"/>
      <c r="J49" s="117"/>
      <c r="L49" s="127"/>
      <c r="M49" s="127"/>
      <c r="N49" s="4"/>
      <c r="O49" s="4"/>
      <c r="P49" s="4"/>
      <c r="Q49" s="4"/>
      <c r="R49" s="4"/>
      <c r="S49" s="4"/>
    </row>
    <row r="50" spans="1:19" s="114" customFormat="1" ht="19.5" customHeight="1">
      <c r="A50" s="133" t="s">
        <v>275</v>
      </c>
      <c r="B50" s="135"/>
      <c r="C50"/>
      <c r="J50" s="117"/>
      <c r="L50" s="127"/>
      <c r="M50" s="127"/>
      <c r="N50" s="4"/>
      <c r="O50" s="4"/>
      <c r="P50" s="4"/>
      <c r="Q50" s="4"/>
      <c r="R50" s="4"/>
      <c r="S50" s="4"/>
    </row>
    <row r="51" spans="1:19" s="114" customFormat="1">
      <c r="A51" s="112" t="s">
        <v>276</v>
      </c>
      <c r="B51" s="120"/>
      <c r="C51"/>
      <c r="J51" s="117"/>
      <c r="L51" s="127"/>
      <c r="M51" s="127"/>
      <c r="N51" s="4"/>
      <c r="O51" s="4"/>
      <c r="P51" s="4"/>
      <c r="Q51" s="4"/>
      <c r="R51" s="4"/>
      <c r="S51" s="4"/>
    </row>
    <row r="52" spans="1:19" s="114" customFormat="1">
      <c r="A52" s="113" t="s">
        <v>277</v>
      </c>
      <c r="B52" s="121"/>
      <c r="C52"/>
      <c r="J52" s="117"/>
      <c r="L52" s="127"/>
      <c r="M52" s="127"/>
      <c r="N52" s="4"/>
      <c r="O52" s="4"/>
      <c r="P52" s="4"/>
      <c r="Q52" s="4"/>
      <c r="R52" s="4"/>
      <c r="S52" s="4"/>
    </row>
    <row r="53" spans="1:19" s="114" customFormat="1">
      <c r="A53" s="125" t="s">
        <v>278</v>
      </c>
      <c r="B53" s="121"/>
      <c r="C53"/>
      <c r="J53" s="117"/>
      <c r="L53" s="127"/>
      <c r="M53" s="127"/>
      <c r="N53" s="4"/>
      <c r="O53" s="4"/>
      <c r="P53" s="4"/>
      <c r="Q53" s="4"/>
      <c r="R53" s="4"/>
      <c r="S53" s="4"/>
    </row>
    <row r="54" spans="1:19" s="114" customFormat="1" ht="24">
      <c r="A54" s="125" t="s">
        <v>279</v>
      </c>
      <c r="B54" s="121"/>
      <c r="C54"/>
      <c r="D54" s="117"/>
      <c r="F54" s="117"/>
      <c r="H54" s="117"/>
      <c r="J54" s="117"/>
      <c r="L54" s="127"/>
      <c r="M54" s="127"/>
      <c r="N54" s="4"/>
      <c r="O54" s="4"/>
      <c r="P54" s="4"/>
      <c r="Q54" s="4"/>
      <c r="R54" s="4"/>
      <c r="S54" s="4"/>
    </row>
    <row r="55" spans="1:19" s="114" customFormat="1">
      <c r="A55" s="113" t="s">
        <v>280</v>
      </c>
      <c r="B55" s="121"/>
      <c r="C55"/>
      <c r="D55" s="117"/>
      <c r="F55" s="117"/>
      <c r="H55" s="117"/>
      <c r="J55" s="117"/>
      <c r="L55" s="127"/>
      <c r="M55" s="127"/>
      <c r="N55" s="4"/>
      <c r="O55" s="4"/>
      <c r="P55" s="4"/>
      <c r="Q55" s="4"/>
      <c r="R55" s="4"/>
      <c r="S55" s="4"/>
    </row>
    <row r="56" spans="1:19" s="114" customFormat="1">
      <c r="A56" s="154" t="s">
        <v>467</v>
      </c>
      <c r="B56" s="121"/>
      <c r="C56"/>
      <c r="D56" s="117"/>
      <c r="F56" s="117"/>
      <c r="H56" s="117"/>
      <c r="J56" s="117"/>
      <c r="L56" s="127"/>
      <c r="M56" s="127"/>
      <c r="N56" s="4"/>
      <c r="O56" s="4"/>
      <c r="P56" s="4"/>
      <c r="Q56" s="4"/>
      <c r="R56" s="4"/>
      <c r="S56" s="4"/>
    </row>
    <row r="57" spans="1:19" s="114" customFormat="1">
      <c r="A57" s="113" t="s">
        <v>281</v>
      </c>
      <c r="B57" s="121"/>
      <c r="C57"/>
      <c r="D57" s="117"/>
      <c r="F57" s="117"/>
      <c r="H57" s="117"/>
      <c r="J57" s="117"/>
      <c r="L57" s="127"/>
      <c r="M57" s="127"/>
      <c r="N57" s="4"/>
      <c r="O57" s="4"/>
      <c r="P57" s="4"/>
      <c r="Q57" s="4"/>
      <c r="R57" s="4"/>
      <c r="S57" s="4"/>
    </row>
    <row r="58" spans="1:19" s="114" customFormat="1">
      <c r="A58" s="113" t="s">
        <v>282</v>
      </c>
      <c r="B58" s="121"/>
      <c r="C58"/>
      <c r="D58" s="117"/>
      <c r="F58" s="117"/>
      <c r="H58" s="117"/>
      <c r="J58" s="117"/>
      <c r="L58" s="127"/>
      <c r="M58" s="127"/>
      <c r="N58" s="4"/>
      <c r="O58" s="4"/>
      <c r="P58" s="4"/>
      <c r="Q58" s="4"/>
      <c r="R58" s="4"/>
      <c r="S58" s="4"/>
    </row>
    <row r="59" spans="1:19" s="114" customFormat="1">
      <c r="A59" s="113" t="s">
        <v>466</v>
      </c>
      <c r="B59" s="121"/>
      <c r="C59"/>
      <c r="D59" s="117"/>
      <c r="F59" s="117"/>
      <c r="H59" s="117"/>
      <c r="J59" s="117"/>
      <c r="L59" s="127"/>
      <c r="M59" s="127"/>
      <c r="N59" s="4"/>
      <c r="O59" s="4"/>
      <c r="P59" s="4"/>
      <c r="Q59" s="4"/>
      <c r="R59" s="4"/>
      <c r="S59" s="4"/>
    </row>
    <row r="60" spans="1:19" s="114" customFormat="1">
      <c r="A60" s="107"/>
      <c r="B60" s="106"/>
      <c r="C60"/>
      <c r="J60" s="117"/>
      <c r="L60" s="127"/>
      <c r="M60" s="127"/>
      <c r="N60" s="4"/>
      <c r="O60" s="4"/>
      <c r="P60" s="4"/>
      <c r="Q60" s="4"/>
      <c r="R60" s="4"/>
      <c r="S60" s="4"/>
    </row>
    <row r="61" spans="1:19" s="114" customFormat="1" ht="19.5" customHeight="1">
      <c r="A61" s="133" t="s">
        <v>283</v>
      </c>
      <c r="B61" s="135"/>
      <c r="C61"/>
      <c r="J61" s="117"/>
      <c r="L61" s="127"/>
      <c r="M61" s="127"/>
      <c r="N61" s="4"/>
      <c r="O61" s="4"/>
      <c r="P61" s="4"/>
      <c r="Q61" s="4"/>
      <c r="R61" s="4"/>
      <c r="S61" s="4"/>
    </row>
    <row r="62" spans="1:19" s="114" customFormat="1">
      <c r="A62" s="112" t="s">
        <v>284</v>
      </c>
      <c r="B62" s="120"/>
      <c r="C62"/>
      <c r="J62" s="117"/>
      <c r="L62" s="127"/>
      <c r="M62" s="127"/>
      <c r="N62" s="4"/>
      <c r="O62" s="4"/>
      <c r="P62" s="4"/>
      <c r="Q62" s="4"/>
      <c r="R62" s="4"/>
      <c r="S62" s="4"/>
    </row>
    <row r="63" spans="1:19" s="114" customFormat="1">
      <c r="A63" s="113" t="s">
        <v>285</v>
      </c>
      <c r="B63" s="121"/>
      <c r="C63"/>
      <c r="J63" s="117"/>
      <c r="L63" s="127"/>
      <c r="M63" s="127"/>
      <c r="N63" s="4"/>
      <c r="O63" s="4"/>
      <c r="P63" s="4"/>
      <c r="Q63" s="4"/>
      <c r="R63" s="4"/>
      <c r="S63" s="4"/>
    </row>
    <row r="64" spans="1:19" s="114" customFormat="1">
      <c r="A64" s="113" t="s">
        <v>286</v>
      </c>
      <c r="B64" s="121"/>
      <c r="C64"/>
      <c r="J64" s="117"/>
      <c r="L64" s="127"/>
      <c r="M64" s="127"/>
      <c r="N64" s="4"/>
      <c r="O64" s="4"/>
      <c r="P64" s="4"/>
      <c r="Q64" s="4"/>
      <c r="R64" s="4"/>
      <c r="S64" s="4"/>
    </row>
    <row r="65" spans="1:19" s="114" customFormat="1">
      <c r="A65" s="113" t="s">
        <v>287</v>
      </c>
      <c r="B65" s="121"/>
      <c r="C65"/>
      <c r="J65" s="117"/>
      <c r="L65" s="127"/>
      <c r="M65" s="127"/>
      <c r="N65" s="4"/>
      <c r="O65" s="4"/>
      <c r="P65" s="4"/>
      <c r="Q65" s="4"/>
      <c r="R65" s="4"/>
      <c r="S65" s="4"/>
    </row>
    <row r="66" spans="1:19" s="114" customFormat="1">
      <c r="A66" s="113" t="s">
        <v>288</v>
      </c>
      <c r="B66" s="121"/>
      <c r="C66"/>
      <c r="L66" s="127"/>
      <c r="M66" s="127"/>
      <c r="N66" s="4"/>
      <c r="O66" s="4"/>
      <c r="P66" s="4"/>
      <c r="Q66" s="4"/>
      <c r="R66" s="4"/>
      <c r="S66" s="4"/>
    </row>
    <row r="67" spans="1:19" s="114" customFormat="1">
      <c r="A67" s="107"/>
      <c r="B67" s="106"/>
      <c r="C67"/>
      <c r="L67" s="127"/>
      <c r="M67" s="127"/>
      <c r="N67" s="4"/>
      <c r="O67" s="4"/>
      <c r="P67" s="4"/>
      <c r="Q67" s="4"/>
      <c r="R67" s="4"/>
      <c r="S67" s="4"/>
    </row>
    <row r="68" spans="1:19" s="114" customFormat="1">
      <c r="A68" s="107"/>
      <c r="B68" s="106"/>
      <c r="C68"/>
      <c r="L68" s="127"/>
      <c r="M68" s="127"/>
      <c r="N68" s="4"/>
      <c r="O68" s="4"/>
      <c r="P68" s="4"/>
      <c r="Q68" s="4"/>
      <c r="R68" s="4"/>
      <c r="S68" s="4"/>
    </row>
    <row r="69" spans="1:19" s="114" customFormat="1">
      <c r="A69" s="107"/>
      <c r="B69" s="106"/>
      <c r="C69"/>
      <c r="L69" s="127"/>
      <c r="M69" s="127"/>
      <c r="N69" s="4"/>
      <c r="O69" s="4"/>
      <c r="P69" s="4"/>
      <c r="Q69" s="4"/>
      <c r="R69" s="4"/>
      <c r="S69" s="4"/>
    </row>
    <row r="70" spans="1:19" s="114" customFormat="1">
      <c r="A70" s="107"/>
      <c r="B70" s="106"/>
      <c r="C70"/>
      <c r="L70" s="127"/>
      <c r="M70" s="127"/>
      <c r="N70" s="4"/>
      <c r="O70" s="4"/>
      <c r="P70" s="4"/>
      <c r="Q70" s="4"/>
      <c r="R70" s="4"/>
      <c r="S70" s="4"/>
    </row>
    <row r="71" spans="1:19" s="114" customFormat="1">
      <c r="A71" s="107"/>
      <c r="B71" s="106"/>
      <c r="C71"/>
      <c r="L71" s="127"/>
      <c r="M71" s="127"/>
      <c r="N71" s="4"/>
      <c r="O71" s="4"/>
      <c r="P71" s="4"/>
      <c r="Q71" s="4"/>
      <c r="R71" s="4"/>
      <c r="S71" s="4"/>
    </row>
    <row r="72" spans="1:19" s="114" customFormat="1">
      <c r="A72" s="107"/>
      <c r="B72" s="106"/>
      <c r="C72"/>
      <c r="L72" s="127"/>
      <c r="M72" s="127"/>
      <c r="N72" s="4"/>
      <c r="O72" s="4"/>
      <c r="P72" s="4"/>
      <c r="Q72" s="4"/>
      <c r="R72" s="4"/>
      <c r="S72" s="4"/>
    </row>
    <row r="73" spans="1:19" s="114" customFormat="1">
      <c r="A73" s="107"/>
      <c r="B73" s="106"/>
      <c r="C73"/>
      <c r="L73" s="127"/>
      <c r="M73" s="127"/>
      <c r="N73" s="4"/>
      <c r="O73" s="4"/>
      <c r="P73" s="4"/>
      <c r="Q73" s="4"/>
      <c r="R73" s="4"/>
      <c r="S73" s="4"/>
    </row>
    <row r="74" spans="1:19" s="114" customFormat="1">
      <c r="A74" s="107"/>
      <c r="B74" s="106"/>
      <c r="C74"/>
      <c r="L74" s="127"/>
      <c r="M74" s="127"/>
      <c r="N74" s="4"/>
      <c r="O74" s="4"/>
      <c r="P74" s="4"/>
      <c r="Q74" s="4"/>
      <c r="R74" s="4"/>
      <c r="S74" s="4"/>
    </row>
    <row r="75" spans="1:19">
      <c r="B75" s="106"/>
    </row>
    <row r="76" spans="1:19">
      <c r="B76" s="106"/>
    </row>
    <row r="77" spans="1:19">
      <c r="B77" s="106"/>
    </row>
    <row r="78" spans="1:19">
      <c r="B78" s="106"/>
    </row>
    <row r="79" spans="1:19">
      <c r="B79" s="106"/>
    </row>
    <row r="80" spans="1:19">
      <c r="B80" s="106"/>
    </row>
    <row r="81" spans="2:2">
      <c r="B81" s="106"/>
    </row>
    <row r="82" spans="2:2">
      <c r="B82" s="106"/>
    </row>
    <row r="83" spans="2:2">
      <c r="B83" s="106"/>
    </row>
    <row r="84" spans="2:2">
      <c r="B84" s="106"/>
    </row>
  </sheetData>
  <sheetProtection password="CFC0" sheet="1" objects="1" scenarios="1"/>
  <hyperlinks>
    <hyperlink ref="A56" r:id="rId1" display="Profissões evitadas   "/>
  </hyperlinks>
  <pageMargins left="0.511811024" right="0.511811024" top="0.78740157499999996" bottom="0.78740157499999996" header="0.31496062000000002" footer="0.31496062000000002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1</xdr:col>
                    <xdr:colOff>8077200</xdr:colOff>
                    <xdr:row>4</xdr:row>
                    <xdr:rowOff>25400</xdr:rowOff>
                  </from>
                  <to>
                    <xdr:col>1</xdr:col>
                    <xdr:colOff>8737600</xdr:colOff>
                    <xdr:row>4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</xdr:col>
                    <xdr:colOff>8077200</xdr:colOff>
                    <xdr:row>19</xdr:row>
                    <xdr:rowOff>25400</xdr:rowOff>
                  </from>
                  <to>
                    <xdr:col>1</xdr:col>
                    <xdr:colOff>8737600</xdr:colOff>
                    <xdr:row>19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315" r:id="rId6" name="Drop Down 3">
              <controlPr defaultSize="0" autoLine="0" autoPict="0">
                <anchor moveWithCells="1">
                  <from>
                    <xdr:col>1</xdr:col>
                    <xdr:colOff>8077200</xdr:colOff>
                    <xdr:row>19</xdr:row>
                    <xdr:rowOff>25400</xdr:rowOff>
                  </from>
                  <to>
                    <xdr:col>1</xdr:col>
                    <xdr:colOff>8737600</xdr:colOff>
                    <xdr:row>19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316" r:id="rId7" name="Drop Down 4">
              <controlPr defaultSize="0" autoLine="0" autoPict="0">
                <anchor moveWithCells="1">
                  <from>
                    <xdr:col>1</xdr:col>
                    <xdr:colOff>8077200</xdr:colOff>
                    <xdr:row>19</xdr:row>
                    <xdr:rowOff>25400</xdr:rowOff>
                  </from>
                  <to>
                    <xdr:col>1</xdr:col>
                    <xdr:colOff>8737600</xdr:colOff>
                    <xdr:row>19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317" r:id="rId8" name="Drop Down 5">
              <controlPr defaultSize="0" autoLine="0" autoPict="0">
                <anchor moveWithCells="1">
                  <from>
                    <xdr:col>1</xdr:col>
                    <xdr:colOff>8077200</xdr:colOff>
                    <xdr:row>19</xdr:row>
                    <xdr:rowOff>25400</xdr:rowOff>
                  </from>
                  <to>
                    <xdr:col>1</xdr:col>
                    <xdr:colOff>8737600</xdr:colOff>
                    <xdr:row>19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318" r:id="rId9" name="Drop Down 6">
              <controlPr defaultSize="0" autoLine="0" autoPict="0">
                <anchor moveWithCells="1">
                  <from>
                    <xdr:col>1</xdr:col>
                    <xdr:colOff>8077200</xdr:colOff>
                    <xdr:row>38</xdr:row>
                    <xdr:rowOff>25400</xdr:rowOff>
                  </from>
                  <to>
                    <xdr:col>1</xdr:col>
                    <xdr:colOff>8737600</xdr:colOff>
                    <xdr:row>38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319" r:id="rId10" name="Drop Down 7">
              <controlPr defaultSize="0" autoLine="0" autoPict="0">
                <anchor moveWithCells="1">
                  <from>
                    <xdr:col>1</xdr:col>
                    <xdr:colOff>8077200</xdr:colOff>
                    <xdr:row>49</xdr:row>
                    <xdr:rowOff>25400</xdr:rowOff>
                  </from>
                  <to>
                    <xdr:col>1</xdr:col>
                    <xdr:colOff>8737600</xdr:colOff>
                    <xdr:row>49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320" r:id="rId11" name="Drop Down 8">
              <controlPr defaultSize="0" autoLine="0" autoPict="0">
                <anchor moveWithCells="1">
                  <from>
                    <xdr:col>1</xdr:col>
                    <xdr:colOff>8077200</xdr:colOff>
                    <xdr:row>60</xdr:row>
                    <xdr:rowOff>25400</xdr:rowOff>
                  </from>
                  <to>
                    <xdr:col>1</xdr:col>
                    <xdr:colOff>8737600</xdr:colOff>
                    <xdr:row>60</xdr:row>
                    <xdr:rowOff>292100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7"/>
  <sheetViews>
    <sheetView showGridLines="0" workbookViewId="0">
      <pane ySplit="1" topLeftCell="A2" activePane="bottomLeft" state="frozen"/>
      <selection pane="bottomLeft" activeCell="A5" sqref="A5"/>
    </sheetView>
  </sheetViews>
  <sheetFormatPr baseColWidth="10" defaultColWidth="8.83203125" defaultRowHeight="12" x14ac:dyDescent="0"/>
  <cols>
    <col min="1" max="1" width="39" style="107" customWidth="1"/>
    <col min="2" max="2" width="99" customWidth="1"/>
    <col min="4" max="4" width="6.5" style="114" hidden="1" customWidth="1"/>
    <col min="5" max="5" width="4.33203125" style="114" hidden="1" customWidth="1"/>
    <col min="6" max="6" width="6.5" style="114" hidden="1" customWidth="1"/>
    <col min="7" max="7" width="3.83203125" style="114" hidden="1" customWidth="1"/>
    <col min="8" max="8" width="6.6640625" style="114" hidden="1" customWidth="1"/>
    <col min="9" max="9" width="4.83203125" style="114" hidden="1" customWidth="1"/>
    <col min="10" max="15" width="8.83203125" style="4"/>
  </cols>
  <sheetData>
    <row r="1" spans="1:18" ht="18">
      <c r="A1" s="108" t="s">
        <v>294</v>
      </c>
      <c r="D1" s="114">
        <v>1</v>
      </c>
      <c r="F1" s="114">
        <v>2</v>
      </c>
      <c r="H1" s="114">
        <v>3</v>
      </c>
      <c r="P1" s="4"/>
    </row>
    <row r="2" spans="1:18" ht="5.25" customHeight="1">
      <c r="P2" s="4"/>
    </row>
    <row r="3" spans="1:18">
      <c r="A3" s="49" t="s">
        <v>296</v>
      </c>
      <c r="D3" s="115">
        <f>(E3-1)*10</f>
        <v>0</v>
      </c>
      <c r="E3" s="114">
        <v>1</v>
      </c>
      <c r="F3" s="116">
        <f>(G3-1)*10</f>
        <v>0</v>
      </c>
      <c r="G3" s="114">
        <v>1</v>
      </c>
      <c r="H3" s="115">
        <f>(I3-1)*10</f>
        <v>0</v>
      </c>
      <c r="I3" s="114">
        <v>1</v>
      </c>
      <c r="P3" s="4"/>
      <c r="Q3" s="4"/>
      <c r="R3" s="4"/>
    </row>
    <row r="4" spans="1:18" ht="4.5" customHeight="1">
      <c r="P4" s="4"/>
      <c r="Q4" s="4"/>
      <c r="R4" s="4"/>
    </row>
    <row r="5" spans="1:18" ht="19.5" customHeight="1">
      <c r="A5" s="136" t="s">
        <v>297</v>
      </c>
      <c r="B5" s="137"/>
      <c r="D5" s="117">
        <v>0</v>
      </c>
      <c r="F5" s="117">
        <v>0</v>
      </c>
      <c r="H5" s="117">
        <v>0</v>
      </c>
      <c r="M5" s="132" t="s">
        <v>304</v>
      </c>
      <c r="N5" s="91">
        <f>D3</f>
        <v>0</v>
      </c>
      <c r="P5" s="4"/>
      <c r="Q5" s="4"/>
      <c r="R5" s="4"/>
    </row>
    <row r="6" spans="1:18">
      <c r="A6" s="112" t="s">
        <v>299</v>
      </c>
      <c r="B6" s="120"/>
      <c r="D6" s="117">
        <v>0.1</v>
      </c>
      <c r="F6" s="117">
        <v>0.1</v>
      </c>
      <c r="H6" s="117">
        <v>0.1</v>
      </c>
      <c r="M6" s="132" t="s">
        <v>305</v>
      </c>
      <c r="N6" s="91">
        <f>F3</f>
        <v>0</v>
      </c>
      <c r="P6" s="4"/>
      <c r="Q6" s="4"/>
      <c r="R6" s="4"/>
    </row>
    <row r="7" spans="1:18">
      <c r="A7" s="113" t="s">
        <v>300</v>
      </c>
      <c r="B7" s="121"/>
      <c r="D7" s="117">
        <v>0.2</v>
      </c>
      <c r="F7" s="117">
        <v>0.2</v>
      </c>
      <c r="H7" s="117">
        <v>0.2</v>
      </c>
      <c r="M7" s="132" t="s">
        <v>306</v>
      </c>
      <c r="N7" s="91">
        <f>H3</f>
        <v>0</v>
      </c>
      <c r="P7" s="4"/>
      <c r="Q7" s="4"/>
      <c r="R7" s="4"/>
    </row>
    <row r="8" spans="1:18">
      <c r="A8" s="113" t="s">
        <v>301</v>
      </c>
      <c r="B8" s="121"/>
      <c r="D8" s="117">
        <v>0.3</v>
      </c>
      <c r="F8" s="117">
        <v>0.3</v>
      </c>
      <c r="H8" s="117">
        <v>0.3</v>
      </c>
      <c r="M8" s="132"/>
      <c r="N8" s="91">
        <f>AVERAGE(N5:N7)</f>
        <v>0</v>
      </c>
      <c r="P8" s="4"/>
      <c r="Q8" s="4"/>
      <c r="R8" s="4"/>
    </row>
    <row r="9" spans="1:18">
      <c r="A9" s="113" t="s">
        <v>302</v>
      </c>
      <c r="B9" s="121"/>
      <c r="D9" s="117">
        <v>0.4</v>
      </c>
      <c r="F9" s="117">
        <v>0.4</v>
      </c>
      <c r="H9" s="117">
        <v>0.4</v>
      </c>
      <c r="M9" s="119"/>
      <c r="N9" s="91"/>
      <c r="P9" s="4"/>
      <c r="Q9" s="4"/>
      <c r="R9" s="4"/>
    </row>
    <row r="10" spans="1:18">
      <c r="A10" s="113" t="s">
        <v>303</v>
      </c>
      <c r="B10" s="121"/>
      <c r="D10" s="117">
        <v>0.5</v>
      </c>
      <c r="F10" s="117">
        <v>0.5</v>
      </c>
      <c r="H10" s="117">
        <v>0.5</v>
      </c>
      <c r="P10" s="4"/>
      <c r="Q10" s="4"/>
      <c r="R10" s="4"/>
    </row>
    <row r="11" spans="1:18">
      <c r="A11" s="125"/>
      <c r="B11" s="121"/>
      <c r="D11" s="117">
        <v>0.6</v>
      </c>
      <c r="F11" s="117">
        <v>0.6</v>
      </c>
      <c r="H11" s="117">
        <v>0.6</v>
      </c>
      <c r="M11" s="126"/>
      <c r="P11" s="4"/>
      <c r="Q11" s="4"/>
      <c r="R11" s="4"/>
    </row>
    <row r="12" spans="1:18" ht="19.5" customHeight="1">
      <c r="A12" s="136" t="s">
        <v>298</v>
      </c>
      <c r="B12" s="137"/>
      <c r="D12" s="117">
        <v>0.7</v>
      </c>
      <c r="F12" s="117">
        <v>0.7</v>
      </c>
      <c r="H12" s="117">
        <v>0.7</v>
      </c>
      <c r="M12" s="126"/>
      <c r="P12" s="4"/>
      <c r="Q12" s="4"/>
      <c r="R12" s="4"/>
    </row>
    <row r="13" spans="1:18">
      <c r="A13" s="112" t="s">
        <v>307</v>
      </c>
      <c r="B13" s="120"/>
      <c r="D13" s="117">
        <v>0.8</v>
      </c>
      <c r="F13" s="117">
        <v>0.8</v>
      </c>
      <c r="H13" s="117">
        <v>0.8</v>
      </c>
      <c r="M13" s="126"/>
      <c r="P13" s="4"/>
      <c r="Q13" s="4"/>
      <c r="R13" s="4"/>
    </row>
    <row r="14" spans="1:18">
      <c r="A14" s="113" t="s">
        <v>308</v>
      </c>
      <c r="B14" s="121"/>
      <c r="D14" s="117">
        <v>0.9</v>
      </c>
      <c r="F14" s="117">
        <v>0.9</v>
      </c>
      <c r="H14" s="117">
        <v>0.9</v>
      </c>
      <c r="M14" s="126"/>
      <c r="P14" s="4"/>
      <c r="Q14" s="4"/>
      <c r="R14" s="4"/>
    </row>
    <row r="15" spans="1:18" s="4" customFormat="1">
      <c r="A15" s="113" t="s">
        <v>309</v>
      </c>
      <c r="B15" s="121"/>
      <c r="C15"/>
      <c r="D15" s="117">
        <v>1</v>
      </c>
      <c r="E15" s="114"/>
      <c r="F15" s="117">
        <v>1</v>
      </c>
      <c r="G15" s="114"/>
      <c r="H15" s="117">
        <v>1</v>
      </c>
      <c r="I15" s="114"/>
      <c r="M15" s="126"/>
    </row>
    <row r="16" spans="1:18" s="4" customFormat="1">
      <c r="A16" s="113" t="s">
        <v>303</v>
      </c>
      <c r="B16" s="121"/>
      <c r="C16"/>
      <c r="D16" s="117"/>
      <c r="E16" s="114"/>
      <c r="F16" s="117"/>
      <c r="G16" s="114"/>
      <c r="H16" s="117"/>
      <c r="I16" s="114"/>
      <c r="M16" s="126"/>
    </row>
    <row r="17" spans="1:13" s="4" customFormat="1">
      <c r="A17" s="113" t="s">
        <v>311</v>
      </c>
      <c r="B17" s="121"/>
      <c r="C17"/>
      <c r="D17" s="117"/>
      <c r="E17" s="114"/>
      <c r="F17" s="117"/>
      <c r="G17" s="114"/>
      <c r="H17" s="117"/>
      <c r="I17" s="114"/>
      <c r="M17" s="126"/>
    </row>
    <row r="18" spans="1:13" s="4" customFormat="1">
      <c r="A18" s="113" t="s">
        <v>310</v>
      </c>
      <c r="B18" s="121"/>
      <c r="C18"/>
      <c r="D18" s="117"/>
      <c r="E18" s="114"/>
      <c r="F18" s="117"/>
      <c r="G18" s="114"/>
      <c r="H18" s="117"/>
      <c r="I18" s="114"/>
      <c r="M18" s="126"/>
    </row>
    <row r="19" spans="1:13" s="4" customFormat="1">
      <c r="A19" s="113"/>
      <c r="B19" s="121"/>
      <c r="C19"/>
      <c r="D19" s="117"/>
      <c r="E19" s="114"/>
      <c r="F19" s="117"/>
      <c r="G19" s="114"/>
      <c r="H19" s="117"/>
      <c r="I19" s="114"/>
      <c r="M19" s="126"/>
    </row>
    <row r="20" spans="1:13" s="4" customFormat="1" ht="19.5" customHeight="1">
      <c r="A20" s="136" t="s">
        <v>313</v>
      </c>
      <c r="B20" s="138"/>
      <c r="C20"/>
      <c r="D20" s="114"/>
      <c r="E20" s="114"/>
      <c r="F20" s="114"/>
      <c r="G20" s="114"/>
      <c r="H20" s="114"/>
      <c r="I20" s="114"/>
    </row>
    <row r="21" spans="1:13" s="4" customFormat="1">
      <c r="A21" s="113" t="s">
        <v>312</v>
      </c>
      <c r="B21" s="121"/>
      <c r="C21"/>
      <c r="D21" s="114"/>
      <c r="E21" s="114"/>
      <c r="F21" s="130"/>
      <c r="G21" s="129"/>
      <c r="H21" s="130"/>
      <c r="I21" s="129"/>
    </row>
    <row r="22" spans="1:13" s="4" customFormat="1">
      <c r="A22" s="113" t="s">
        <v>314</v>
      </c>
      <c r="B22" s="121"/>
      <c r="C22"/>
      <c r="D22" s="114"/>
      <c r="E22" s="114"/>
      <c r="F22" s="131"/>
      <c r="G22" s="129"/>
      <c r="H22" s="131"/>
      <c r="I22" s="129"/>
    </row>
    <row r="23" spans="1:13" s="4" customFormat="1">
      <c r="A23" s="113" t="s">
        <v>315</v>
      </c>
      <c r="B23" s="121"/>
      <c r="C23"/>
      <c r="D23" s="114"/>
      <c r="E23" s="114"/>
      <c r="F23" s="131"/>
      <c r="G23" s="129"/>
      <c r="H23" s="131"/>
      <c r="I23" s="129"/>
    </row>
    <row r="24" spans="1:13" s="4" customFormat="1">
      <c r="A24" s="113" t="s">
        <v>316</v>
      </c>
      <c r="B24" s="121"/>
      <c r="C24"/>
      <c r="D24" s="114"/>
      <c r="E24" s="114"/>
      <c r="F24" s="131"/>
      <c r="G24" s="129"/>
      <c r="H24" s="131"/>
      <c r="I24" s="129"/>
    </row>
    <row r="25" spans="1:13" s="4" customFormat="1">
      <c r="A25" s="113" t="s">
        <v>317</v>
      </c>
      <c r="B25" s="121"/>
      <c r="C25"/>
      <c r="D25" s="114"/>
      <c r="E25" s="114"/>
      <c r="F25" s="131"/>
      <c r="G25" s="129"/>
      <c r="H25" s="131"/>
      <c r="I25" s="129"/>
      <c r="K25" s="126"/>
    </row>
    <row r="26" spans="1:13" s="4" customFormat="1">
      <c r="A26" s="113" t="s">
        <v>318</v>
      </c>
      <c r="B26" s="121"/>
      <c r="C26"/>
      <c r="D26" s="114"/>
      <c r="E26" s="114"/>
      <c r="F26" s="131"/>
      <c r="G26" s="129"/>
      <c r="H26" s="131"/>
      <c r="I26" s="129"/>
      <c r="K26" s="126"/>
    </row>
    <row r="27" spans="1:13" s="4" customFormat="1">
      <c r="A27" s="154" t="s">
        <v>468</v>
      </c>
      <c r="B27" s="121"/>
      <c r="C27"/>
      <c r="D27" s="114"/>
      <c r="E27" s="114"/>
      <c r="F27" s="131"/>
      <c r="G27" s="129"/>
      <c r="H27" s="131"/>
      <c r="I27" s="129"/>
      <c r="K27" s="126"/>
    </row>
    <row r="28" spans="1:13" s="4" customFormat="1">
      <c r="A28" s="113" t="s">
        <v>319</v>
      </c>
      <c r="B28" s="121"/>
      <c r="C28"/>
      <c r="D28" s="114"/>
      <c r="E28" s="114"/>
      <c r="F28" s="131"/>
      <c r="G28" s="129"/>
      <c r="H28" s="131"/>
      <c r="I28" s="129"/>
      <c r="K28" s="126"/>
    </row>
    <row r="29" spans="1:13" s="4" customFormat="1" ht="24">
      <c r="A29" s="125" t="s">
        <v>320</v>
      </c>
      <c r="B29" s="121"/>
      <c r="C29"/>
      <c r="D29" s="114"/>
      <c r="E29" s="114"/>
      <c r="F29" s="131"/>
      <c r="G29" s="129"/>
      <c r="H29" s="131"/>
      <c r="I29" s="129"/>
      <c r="K29" s="126"/>
    </row>
    <row r="30" spans="1:13" s="4" customFormat="1">
      <c r="A30" s="113" t="s">
        <v>321</v>
      </c>
      <c r="B30" s="121"/>
      <c r="C30"/>
      <c r="D30" s="114"/>
      <c r="E30" s="114"/>
      <c r="F30" s="131"/>
      <c r="G30" s="129"/>
      <c r="H30" s="131"/>
      <c r="I30" s="129"/>
      <c r="K30" s="126"/>
    </row>
    <row r="31" spans="1:13" s="4" customFormat="1">
      <c r="A31" s="113" t="s">
        <v>322</v>
      </c>
      <c r="B31" s="121"/>
      <c r="C31"/>
      <c r="D31" s="114"/>
      <c r="E31" s="114"/>
      <c r="F31" s="131"/>
      <c r="G31" s="129"/>
      <c r="H31" s="131"/>
      <c r="I31" s="129"/>
      <c r="K31" s="126"/>
    </row>
    <row r="32" spans="1:13" s="4" customFormat="1">
      <c r="A32" s="113" t="s">
        <v>323</v>
      </c>
      <c r="B32" s="121"/>
      <c r="C32"/>
      <c r="D32" s="114"/>
      <c r="E32" s="114"/>
      <c r="F32" s="131"/>
      <c r="G32" s="129"/>
      <c r="H32" s="131"/>
      <c r="I32" s="129"/>
      <c r="K32" s="126"/>
    </row>
    <row r="33" spans="1:15" s="4" customFormat="1">
      <c r="A33" s="113" t="s">
        <v>324</v>
      </c>
      <c r="B33" s="121"/>
      <c r="C33"/>
      <c r="D33" s="114"/>
      <c r="E33" s="114"/>
      <c r="F33" s="131"/>
      <c r="G33" s="129"/>
      <c r="H33" s="131"/>
      <c r="I33" s="129"/>
      <c r="K33" s="126"/>
    </row>
    <row r="34" spans="1:15" s="4" customFormat="1">
      <c r="A34" s="113" t="s">
        <v>325</v>
      </c>
      <c r="B34" s="121"/>
      <c r="C34"/>
      <c r="D34" s="114"/>
      <c r="E34" s="114"/>
      <c r="F34" s="131"/>
      <c r="G34" s="129"/>
      <c r="H34" s="131"/>
      <c r="I34" s="129"/>
      <c r="K34" s="126"/>
    </row>
    <row r="35" spans="1:15" s="4" customFormat="1">
      <c r="A35" s="113" t="s">
        <v>326</v>
      </c>
      <c r="B35" s="121"/>
      <c r="C35"/>
      <c r="D35" s="114"/>
      <c r="E35" s="114"/>
      <c r="F35" s="131"/>
      <c r="G35" s="129"/>
      <c r="H35" s="131"/>
      <c r="I35" s="129"/>
      <c r="K35" s="126"/>
    </row>
    <row r="36" spans="1:15" s="4" customFormat="1">
      <c r="A36" s="113" t="s">
        <v>327</v>
      </c>
      <c r="B36" s="121"/>
      <c r="C36"/>
      <c r="D36" s="114"/>
      <c r="E36" s="114"/>
      <c r="F36" s="131"/>
      <c r="G36" s="129"/>
      <c r="H36" s="131"/>
      <c r="I36" s="129"/>
      <c r="K36" s="126"/>
    </row>
    <row r="37" spans="1:15" s="4" customFormat="1">
      <c r="A37" s="113" t="s">
        <v>328</v>
      </c>
      <c r="B37" s="121"/>
      <c r="C37"/>
      <c r="D37" s="114"/>
      <c r="E37" s="114"/>
      <c r="F37" s="131"/>
      <c r="G37" s="129"/>
      <c r="H37" s="131"/>
      <c r="I37" s="129"/>
      <c r="K37" s="126"/>
    </row>
    <row r="38" spans="1:15" s="4" customFormat="1">
      <c r="A38" s="113" t="s">
        <v>329</v>
      </c>
      <c r="B38" s="121"/>
      <c r="C38"/>
      <c r="D38" s="114"/>
      <c r="E38" s="114"/>
      <c r="F38" s="131"/>
      <c r="G38" s="129"/>
      <c r="H38" s="131"/>
      <c r="I38" s="129"/>
    </row>
    <row r="39" spans="1:15" s="4" customFormat="1">
      <c r="A39" s="113" t="s">
        <v>330</v>
      </c>
      <c r="B39" s="121"/>
      <c r="C39"/>
      <c r="D39" s="114"/>
      <c r="E39" s="114"/>
      <c r="F39" s="131"/>
      <c r="G39" s="129"/>
      <c r="H39" s="131"/>
      <c r="I39" s="129"/>
    </row>
    <row r="40" spans="1:15" s="4" customFormat="1">
      <c r="A40" s="113" t="s">
        <v>331</v>
      </c>
      <c r="B40" s="121"/>
      <c r="C40"/>
      <c r="D40" s="114"/>
      <c r="E40" s="114"/>
      <c r="F40" s="131"/>
      <c r="G40" s="129"/>
      <c r="H40" s="131"/>
      <c r="I40" s="129"/>
    </row>
    <row r="41" spans="1:15" s="4" customFormat="1">
      <c r="A41" s="113" t="s">
        <v>332</v>
      </c>
      <c r="B41" s="121"/>
      <c r="C41"/>
      <c r="D41" s="114"/>
      <c r="E41" s="114"/>
      <c r="F41" s="131"/>
      <c r="G41" s="129"/>
      <c r="H41" s="131"/>
      <c r="I41" s="129"/>
    </row>
    <row r="42" spans="1:15" s="4" customFormat="1">
      <c r="A42" s="113" t="s">
        <v>333</v>
      </c>
      <c r="B42" s="121"/>
      <c r="C42"/>
      <c r="D42" s="114"/>
      <c r="E42" s="114"/>
      <c r="F42" s="129"/>
      <c r="G42" s="129"/>
      <c r="H42" s="129"/>
      <c r="I42" s="129"/>
    </row>
    <row r="43" spans="1:15" s="114" customFormat="1">
      <c r="A43" s="107"/>
      <c r="B43" s="106"/>
      <c r="C43"/>
      <c r="J43" s="4"/>
      <c r="K43" s="4"/>
      <c r="L43" s="4"/>
      <c r="M43" s="4"/>
      <c r="N43" s="4"/>
      <c r="O43" s="4"/>
    </row>
    <row r="44" spans="1:15" s="114" customFormat="1">
      <c r="A44" s="107"/>
      <c r="B44" s="106"/>
      <c r="C44"/>
      <c r="J44" s="4"/>
      <c r="K44" s="4"/>
      <c r="L44" s="4"/>
      <c r="M44" s="4"/>
      <c r="N44" s="4"/>
      <c r="O44" s="4"/>
    </row>
    <row r="45" spans="1:15" s="114" customFormat="1">
      <c r="A45" s="107"/>
      <c r="B45" s="106"/>
      <c r="C45"/>
      <c r="J45" s="4"/>
      <c r="K45" s="4"/>
      <c r="L45" s="4"/>
      <c r="M45" s="4"/>
      <c r="N45" s="4"/>
      <c r="O45" s="4"/>
    </row>
    <row r="46" spans="1:15" s="114" customFormat="1">
      <c r="A46" s="107"/>
      <c r="B46" s="106"/>
      <c r="C46"/>
      <c r="J46" s="4"/>
      <c r="K46" s="4"/>
      <c r="L46" s="4"/>
      <c r="M46" s="4"/>
      <c r="N46" s="4"/>
      <c r="O46" s="4"/>
    </row>
    <row r="47" spans="1:15" s="114" customFormat="1">
      <c r="A47" s="107"/>
      <c r="B47" s="106"/>
      <c r="C47"/>
      <c r="J47" s="4"/>
      <c r="K47" s="4"/>
      <c r="L47" s="4"/>
      <c r="M47" s="4"/>
      <c r="N47" s="4"/>
      <c r="O47" s="4"/>
    </row>
    <row r="48" spans="1:15">
      <c r="B48" s="106"/>
    </row>
    <row r="49" spans="2:2">
      <c r="B49" s="106"/>
    </row>
    <row r="50" spans="2:2">
      <c r="B50" s="106"/>
    </row>
    <row r="51" spans="2:2">
      <c r="B51" s="106"/>
    </row>
    <row r="52" spans="2:2">
      <c r="B52" s="106"/>
    </row>
    <row r="53" spans="2:2">
      <c r="B53" s="106"/>
    </row>
    <row r="54" spans="2:2">
      <c r="B54" s="106"/>
    </row>
    <row r="55" spans="2:2">
      <c r="B55" s="106"/>
    </row>
    <row r="56" spans="2:2">
      <c r="B56" s="106"/>
    </row>
    <row r="57" spans="2:2">
      <c r="B57" s="106"/>
    </row>
  </sheetData>
  <sheetProtection password="CFC0" sheet="1" objects="1" scenarios="1"/>
  <hyperlinks>
    <hyperlink ref="A27" r:id="rId1" display="Higiene consciencial   "/>
  </hyperlinks>
  <pageMargins left="0.511811024" right="0.511811024" top="0.78740157499999996" bottom="0.78740157499999996" header="0.31496062000000002" footer="0.31496062000000002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Drop Down 1">
              <controlPr defaultSize="0" autoLine="0" autoPict="0">
                <anchor moveWithCells="1">
                  <from>
                    <xdr:col>1</xdr:col>
                    <xdr:colOff>8077200</xdr:colOff>
                    <xdr:row>4</xdr:row>
                    <xdr:rowOff>25400</xdr:rowOff>
                  </from>
                  <to>
                    <xdr:col>1</xdr:col>
                    <xdr:colOff>8737600</xdr:colOff>
                    <xdr:row>4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5362" r:id="rId5" name="Drop Down 2">
              <controlPr defaultSize="0" autoLine="0" autoPict="0">
                <anchor moveWithCells="1">
                  <from>
                    <xdr:col>1</xdr:col>
                    <xdr:colOff>8077200</xdr:colOff>
                    <xdr:row>11</xdr:row>
                    <xdr:rowOff>25400</xdr:rowOff>
                  </from>
                  <to>
                    <xdr:col>1</xdr:col>
                    <xdr:colOff>8737600</xdr:colOff>
                    <xdr:row>11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5363" r:id="rId6" name="Drop Down 3">
              <controlPr defaultSize="0" autoLine="0" autoPict="0">
                <anchor moveWithCells="1">
                  <from>
                    <xdr:col>1</xdr:col>
                    <xdr:colOff>8077200</xdr:colOff>
                    <xdr:row>11</xdr:row>
                    <xdr:rowOff>25400</xdr:rowOff>
                  </from>
                  <to>
                    <xdr:col>1</xdr:col>
                    <xdr:colOff>8737600</xdr:colOff>
                    <xdr:row>11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5364" r:id="rId7" name="Drop Down 4">
              <controlPr defaultSize="0" autoLine="0" autoPict="0">
                <anchor moveWithCells="1">
                  <from>
                    <xdr:col>1</xdr:col>
                    <xdr:colOff>8077200</xdr:colOff>
                    <xdr:row>11</xdr:row>
                    <xdr:rowOff>25400</xdr:rowOff>
                  </from>
                  <to>
                    <xdr:col>1</xdr:col>
                    <xdr:colOff>8737600</xdr:colOff>
                    <xdr:row>11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5365" r:id="rId8" name="Drop Down 5">
              <controlPr defaultSize="0" autoLine="0" autoPict="0">
                <anchor moveWithCells="1">
                  <from>
                    <xdr:col>1</xdr:col>
                    <xdr:colOff>8077200</xdr:colOff>
                    <xdr:row>11</xdr:row>
                    <xdr:rowOff>25400</xdr:rowOff>
                  </from>
                  <to>
                    <xdr:col>1</xdr:col>
                    <xdr:colOff>8737600</xdr:colOff>
                    <xdr:row>11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5366" r:id="rId9" name="Drop Down 6">
              <controlPr defaultSize="0" autoLine="0" autoPict="0">
                <anchor moveWithCells="1">
                  <from>
                    <xdr:col>1</xdr:col>
                    <xdr:colOff>8077200</xdr:colOff>
                    <xdr:row>19</xdr:row>
                    <xdr:rowOff>25400</xdr:rowOff>
                  </from>
                  <to>
                    <xdr:col>1</xdr:col>
                    <xdr:colOff>8737600</xdr:colOff>
                    <xdr:row>19</xdr:row>
                    <xdr:rowOff>292100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82"/>
  <sheetViews>
    <sheetView showGridLines="0" workbookViewId="0">
      <pane ySplit="1" topLeftCell="A2" activePane="bottomLeft" state="frozen"/>
      <selection pane="bottomLeft" activeCell="B9" sqref="B9"/>
    </sheetView>
  </sheetViews>
  <sheetFormatPr baseColWidth="10" defaultColWidth="8.83203125" defaultRowHeight="12" x14ac:dyDescent="0"/>
  <cols>
    <col min="1" max="1" width="39" style="107" customWidth="1"/>
    <col min="2" max="2" width="99" customWidth="1"/>
    <col min="4" max="4" width="6.5" style="114" hidden="1" customWidth="1"/>
    <col min="5" max="5" width="4.33203125" style="114" hidden="1" customWidth="1"/>
    <col min="6" max="6" width="6.5" style="114" hidden="1" customWidth="1"/>
    <col min="7" max="7" width="3.83203125" style="114" hidden="1" customWidth="1"/>
    <col min="8" max="8" width="6.6640625" style="114" hidden="1" customWidth="1"/>
    <col min="9" max="9" width="4.83203125" style="114" hidden="1" customWidth="1"/>
    <col min="10" max="10" width="6.83203125" style="114" hidden="1" customWidth="1"/>
    <col min="11" max="11" width="4.5" style="114" hidden="1" customWidth="1"/>
    <col min="12" max="12" width="7" style="127" hidden="1" customWidth="1"/>
    <col min="13" max="13" width="3.6640625" style="127" hidden="1" customWidth="1"/>
    <col min="14" max="14" width="7" style="127" hidden="1" customWidth="1"/>
    <col min="15" max="15" width="5.6640625" style="127" hidden="1" customWidth="1"/>
    <col min="16" max="20" width="8.83203125" style="4"/>
  </cols>
  <sheetData>
    <row r="1" spans="1:22" ht="18">
      <c r="A1" s="108" t="s">
        <v>334</v>
      </c>
      <c r="D1" s="114">
        <v>1</v>
      </c>
      <c r="F1" s="114">
        <v>2</v>
      </c>
      <c r="H1" s="114">
        <v>3</v>
      </c>
      <c r="J1" s="114">
        <v>4</v>
      </c>
      <c r="L1" s="118">
        <v>5</v>
      </c>
      <c r="N1" s="118">
        <v>6</v>
      </c>
    </row>
    <row r="2" spans="1:22" ht="5.25" customHeight="1">
      <c r="M2" s="114"/>
      <c r="O2" s="114"/>
      <c r="U2" s="4"/>
    </row>
    <row r="3" spans="1:22">
      <c r="A3" s="49" t="s">
        <v>341</v>
      </c>
      <c r="D3" s="115">
        <f>(E3-1)*10</f>
        <v>0</v>
      </c>
      <c r="E3" s="114">
        <v>1</v>
      </c>
      <c r="F3" s="116">
        <f>(G3-1)*10</f>
        <v>0</v>
      </c>
      <c r="G3" s="114">
        <v>1</v>
      </c>
      <c r="H3" s="115">
        <f>(I3-1)*10</f>
        <v>0</v>
      </c>
      <c r="I3" s="114">
        <v>1</v>
      </c>
      <c r="J3" s="115">
        <f>(K3-1)*10</f>
        <v>0</v>
      </c>
      <c r="K3" s="114">
        <v>1</v>
      </c>
      <c r="L3" s="115">
        <f>(M3-1)*10</f>
        <v>0</v>
      </c>
      <c r="M3" s="114">
        <v>1</v>
      </c>
      <c r="N3" s="115">
        <f>(O3-1)*10</f>
        <v>0</v>
      </c>
      <c r="O3" s="114">
        <v>1</v>
      </c>
      <c r="U3" s="4"/>
      <c r="V3" s="4"/>
    </row>
    <row r="4" spans="1:22" ht="4.5" customHeight="1">
      <c r="M4" s="114"/>
      <c r="O4" s="114"/>
      <c r="U4" s="4"/>
      <c r="V4" s="4"/>
    </row>
    <row r="5" spans="1:22" ht="19.5" customHeight="1">
      <c r="A5" s="140" t="s">
        <v>335</v>
      </c>
      <c r="B5" s="141"/>
      <c r="D5" s="117">
        <v>0</v>
      </c>
      <c r="F5" s="117">
        <v>0</v>
      </c>
      <c r="H5" s="117">
        <v>0</v>
      </c>
      <c r="J5" s="117">
        <v>0</v>
      </c>
      <c r="L5" s="117">
        <v>0</v>
      </c>
      <c r="M5" s="114"/>
      <c r="N5" s="117">
        <v>0</v>
      </c>
      <c r="O5" s="114"/>
      <c r="R5" s="132" t="s">
        <v>397</v>
      </c>
      <c r="S5" s="91">
        <f>D3</f>
        <v>0</v>
      </c>
      <c r="U5" s="4"/>
      <c r="V5" s="4"/>
    </row>
    <row r="6" spans="1:22">
      <c r="A6" s="112" t="s">
        <v>342</v>
      </c>
      <c r="B6" s="120"/>
      <c r="D6" s="117">
        <v>0.1</v>
      </c>
      <c r="F6" s="117">
        <v>0.1</v>
      </c>
      <c r="H6" s="117">
        <v>0.1</v>
      </c>
      <c r="J6" s="117">
        <v>0.1</v>
      </c>
      <c r="L6" s="117">
        <v>0.1</v>
      </c>
      <c r="M6" s="114"/>
      <c r="N6" s="117">
        <v>0.1</v>
      </c>
      <c r="O6" s="114"/>
      <c r="R6" s="132" t="s">
        <v>398</v>
      </c>
      <c r="S6" s="91">
        <f>F3</f>
        <v>0</v>
      </c>
      <c r="U6" s="4"/>
      <c r="V6" s="4"/>
    </row>
    <row r="7" spans="1:22">
      <c r="A7" s="113" t="s">
        <v>343</v>
      </c>
      <c r="B7" s="121"/>
      <c r="D7" s="117">
        <v>0.2</v>
      </c>
      <c r="F7" s="117">
        <v>0.2</v>
      </c>
      <c r="H7" s="117">
        <v>0.2</v>
      </c>
      <c r="J7" s="117">
        <v>0.2</v>
      </c>
      <c r="L7" s="117">
        <v>0.2</v>
      </c>
      <c r="M7" s="114"/>
      <c r="N7" s="117">
        <v>0.2</v>
      </c>
      <c r="O7" s="114"/>
      <c r="R7" s="132" t="s">
        <v>399</v>
      </c>
      <c r="S7" s="91">
        <f>H3</f>
        <v>0</v>
      </c>
      <c r="U7" s="4"/>
      <c r="V7" s="4"/>
    </row>
    <row r="8" spans="1:22">
      <c r="A8" s="113" t="s">
        <v>344</v>
      </c>
      <c r="B8" s="121"/>
      <c r="D8" s="117">
        <v>0.3</v>
      </c>
      <c r="F8" s="117">
        <v>0.3</v>
      </c>
      <c r="H8" s="117">
        <v>0.3</v>
      </c>
      <c r="J8" s="117">
        <v>0.3</v>
      </c>
      <c r="L8" s="117">
        <v>0.3</v>
      </c>
      <c r="M8" s="114"/>
      <c r="N8" s="117">
        <v>0.3</v>
      </c>
      <c r="O8" s="114"/>
      <c r="R8" s="132" t="s">
        <v>400</v>
      </c>
      <c r="S8" s="91">
        <f>J3</f>
        <v>0</v>
      </c>
      <c r="U8" s="4"/>
      <c r="V8" s="4"/>
    </row>
    <row r="9" spans="1:22">
      <c r="A9" s="113" t="s">
        <v>345</v>
      </c>
      <c r="B9" s="121"/>
      <c r="D9" s="117">
        <v>0.4</v>
      </c>
      <c r="F9" s="117">
        <v>0.4</v>
      </c>
      <c r="H9" s="117">
        <v>0.4</v>
      </c>
      <c r="J9" s="117">
        <v>0.4</v>
      </c>
      <c r="L9" s="117">
        <v>0.4</v>
      </c>
      <c r="M9" s="114"/>
      <c r="N9" s="117">
        <v>0.4</v>
      </c>
      <c r="O9" s="114"/>
      <c r="R9" s="132" t="s">
        <v>401</v>
      </c>
      <c r="S9" s="91">
        <f>L3</f>
        <v>0</v>
      </c>
      <c r="U9" s="4"/>
      <c r="V9" s="4"/>
    </row>
    <row r="10" spans="1:22">
      <c r="A10" s="113" t="s">
        <v>346</v>
      </c>
      <c r="B10" s="121"/>
      <c r="D10" s="117">
        <v>0.5</v>
      </c>
      <c r="F10" s="117">
        <v>0.5</v>
      </c>
      <c r="H10" s="117">
        <v>0.5</v>
      </c>
      <c r="J10" s="117">
        <v>0.5</v>
      </c>
      <c r="L10" s="117">
        <v>0.5</v>
      </c>
      <c r="M10" s="114"/>
      <c r="N10" s="117">
        <v>0.5</v>
      </c>
      <c r="O10" s="114"/>
      <c r="R10" s="119" t="s">
        <v>402</v>
      </c>
      <c r="S10" s="100">
        <f>N3</f>
        <v>0</v>
      </c>
      <c r="U10" s="4"/>
      <c r="V10" s="4"/>
    </row>
    <row r="11" spans="1:22">
      <c r="A11" s="113" t="s">
        <v>347</v>
      </c>
      <c r="B11" s="121"/>
      <c r="D11" s="117">
        <v>0.6</v>
      </c>
      <c r="F11" s="117">
        <v>0.6</v>
      </c>
      <c r="H11" s="117">
        <v>0.6</v>
      </c>
      <c r="J11" s="117">
        <v>0.6</v>
      </c>
      <c r="L11" s="117">
        <v>0.6</v>
      </c>
      <c r="M11" s="114"/>
      <c r="N11" s="117">
        <v>0.6</v>
      </c>
      <c r="O11" s="114"/>
      <c r="R11" s="119"/>
      <c r="S11" s="100">
        <f>AVERAGE(S5:S10)</f>
        <v>0</v>
      </c>
      <c r="U11" s="4"/>
      <c r="V11" s="4"/>
    </row>
    <row r="12" spans="1:22">
      <c r="A12" s="113" t="s">
        <v>348</v>
      </c>
      <c r="B12" s="121"/>
      <c r="D12" s="117">
        <v>0.7</v>
      </c>
      <c r="F12" s="117">
        <v>0.7</v>
      </c>
      <c r="H12" s="117">
        <v>0.7</v>
      </c>
      <c r="J12" s="117">
        <v>0.7</v>
      </c>
      <c r="L12" s="117">
        <v>0.7</v>
      </c>
      <c r="M12" s="114"/>
      <c r="N12" s="117">
        <v>0.7</v>
      </c>
      <c r="O12" s="114"/>
      <c r="R12" s="126"/>
      <c r="U12" s="4"/>
      <c r="V12" s="4"/>
    </row>
    <row r="13" spans="1:22">
      <c r="A13" s="113" t="s">
        <v>349</v>
      </c>
      <c r="B13" s="121"/>
      <c r="D13" s="117">
        <v>0.8</v>
      </c>
      <c r="F13" s="117">
        <v>0.8</v>
      </c>
      <c r="H13" s="117">
        <v>0.8</v>
      </c>
      <c r="J13" s="117">
        <v>0.8</v>
      </c>
      <c r="L13" s="117">
        <v>0.8</v>
      </c>
      <c r="M13" s="114"/>
      <c r="N13" s="117">
        <v>0.8</v>
      </c>
      <c r="O13" s="114"/>
      <c r="R13" s="126"/>
      <c r="U13" s="4"/>
      <c r="V13" s="4"/>
    </row>
    <row r="14" spans="1:22">
      <c r="A14" s="113" t="s">
        <v>350</v>
      </c>
      <c r="B14" s="121"/>
      <c r="D14" s="117">
        <v>0.9</v>
      </c>
      <c r="F14" s="117">
        <v>0.9</v>
      </c>
      <c r="H14" s="117">
        <v>0.9</v>
      </c>
      <c r="J14" s="117">
        <v>0.9</v>
      </c>
      <c r="L14" s="117">
        <v>0.9</v>
      </c>
      <c r="M14" s="114"/>
      <c r="N14" s="117">
        <v>0.9</v>
      </c>
      <c r="O14" s="114"/>
      <c r="R14" s="126"/>
      <c r="U14" s="4"/>
    </row>
    <row r="15" spans="1:22" s="4" customFormat="1">
      <c r="A15" s="113" t="s">
        <v>351</v>
      </c>
      <c r="B15" s="121"/>
      <c r="C15"/>
      <c r="D15" s="117">
        <v>1</v>
      </c>
      <c r="E15" s="114"/>
      <c r="F15" s="117">
        <v>1</v>
      </c>
      <c r="G15" s="114"/>
      <c r="H15" s="117">
        <v>1</v>
      </c>
      <c r="I15" s="114"/>
      <c r="J15" s="117">
        <v>1</v>
      </c>
      <c r="K15" s="114"/>
      <c r="L15" s="117">
        <v>1</v>
      </c>
      <c r="M15" s="127"/>
      <c r="N15" s="117">
        <v>1</v>
      </c>
      <c r="O15" s="127"/>
      <c r="R15" s="126"/>
      <c r="V15"/>
    </row>
    <row r="16" spans="1:22" s="4" customFormat="1">
      <c r="A16" s="113" t="s">
        <v>352</v>
      </c>
      <c r="B16" s="121"/>
      <c r="C16"/>
      <c r="D16" s="117"/>
      <c r="E16" s="114"/>
      <c r="F16" s="117"/>
      <c r="G16" s="114"/>
      <c r="H16" s="117"/>
      <c r="I16" s="114"/>
      <c r="J16" s="117"/>
      <c r="K16" s="114"/>
      <c r="L16" s="117"/>
      <c r="M16" s="127"/>
      <c r="N16" s="117"/>
      <c r="O16" s="127"/>
      <c r="R16" s="126"/>
      <c r="V16"/>
    </row>
    <row r="17" spans="1:22" s="4" customFormat="1">
      <c r="A17" s="107"/>
      <c r="B17" s="106"/>
      <c r="C17"/>
      <c r="D17" s="114"/>
      <c r="E17" s="114"/>
      <c r="F17" s="114"/>
      <c r="G17" s="114"/>
      <c r="H17" s="114"/>
      <c r="I17" s="114"/>
      <c r="J17" s="114"/>
      <c r="K17" s="114"/>
      <c r="L17" s="127"/>
      <c r="M17" s="127"/>
      <c r="N17" s="127"/>
      <c r="O17" s="127"/>
      <c r="V17"/>
    </row>
    <row r="18" spans="1:22" s="4" customFormat="1" ht="19.5" customHeight="1">
      <c r="A18" s="140" t="s">
        <v>336</v>
      </c>
      <c r="B18" s="141"/>
      <c r="C18"/>
      <c r="D18" s="114"/>
      <c r="E18" s="114"/>
      <c r="F18" s="128"/>
      <c r="G18" s="129"/>
      <c r="H18" s="128"/>
      <c r="I18" s="129"/>
      <c r="J18" s="128"/>
      <c r="K18" s="129"/>
      <c r="L18" s="127"/>
      <c r="M18" s="127"/>
      <c r="N18" s="127"/>
      <c r="O18" s="127"/>
      <c r="V18"/>
    </row>
    <row r="19" spans="1:22" s="4" customFormat="1">
      <c r="A19" s="112" t="s">
        <v>353</v>
      </c>
      <c r="B19" s="120"/>
      <c r="C19"/>
      <c r="D19" s="114"/>
      <c r="E19" s="114"/>
      <c r="F19" s="130"/>
      <c r="G19" s="129"/>
      <c r="H19" s="130"/>
      <c r="I19" s="129"/>
      <c r="J19" s="130"/>
      <c r="K19" s="129"/>
      <c r="L19" s="127"/>
      <c r="M19" s="127"/>
      <c r="N19" s="127"/>
      <c r="O19" s="127"/>
      <c r="V19"/>
    </row>
    <row r="20" spans="1:22" s="4" customFormat="1">
      <c r="A20" s="113" t="s">
        <v>354</v>
      </c>
      <c r="B20" s="121"/>
      <c r="C20"/>
      <c r="D20" s="114"/>
      <c r="E20" s="114"/>
      <c r="F20" s="131"/>
      <c r="G20" s="129"/>
      <c r="H20" s="131"/>
      <c r="I20" s="129"/>
      <c r="J20" s="129"/>
      <c r="K20" s="129"/>
      <c r="L20" s="127"/>
      <c r="M20" s="127"/>
      <c r="N20" s="127"/>
      <c r="O20" s="127"/>
      <c r="V20"/>
    </row>
    <row r="21" spans="1:22" s="4" customFormat="1">
      <c r="A21" s="113" t="s">
        <v>355</v>
      </c>
      <c r="B21" s="121"/>
      <c r="C21"/>
      <c r="D21" s="114"/>
      <c r="E21" s="114"/>
      <c r="F21" s="131"/>
      <c r="G21" s="129"/>
      <c r="H21" s="131"/>
      <c r="I21" s="129"/>
      <c r="J21" s="129"/>
      <c r="K21" s="129"/>
      <c r="L21" s="127"/>
      <c r="M21" s="127"/>
      <c r="N21" s="127"/>
      <c r="O21" s="127"/>
      <c r="V21"/>
    </row>
    <row r="22" spans="1:22" s="4" customFormat="1">
      <c r="A22" s="113" t="s">
        <v>356</v>
      </c>
      <c r="B22" s="121"/>
      <c r="C22"/>
      <c r="D22" s="114"/>
      <c r="E22" s="114"/>
      <c r="F22" s="131"/>
      <c r="G22" s="129"/>
      <c r="H22" s="131"/>
      <c r="I22" s="129"/>
      <c r="J22" s="129"/>
      <c r="K22" s="129"/>
      <c r="L22" s="127"/>
      <c r="M22" s="127"/>
      <c r="N22" s="127"/>
      <c r="O22" s="127"/>
      <c r="V22"/>
    </row>
    <row r="23" spans="1:22" s="4" customFormat="1">
      <c r="A23" s="113" t="s">
        <v>357</v>
      </c>
      <c r="B23" s="121"/>
      <c r="C23"/>
      <c r="D23" s="114"/>
      <c r="E23" s="114"/>
      <c r="F23" s="131"/>
      <c r="G23" s="129"/>
      <c r="H23" s="131"/>
      <c r="I23" s="129"/>
      <c r="J23" s="131"/>
      <c r="K23" s="129"/>
      <c r="L23" s="127"/>
      <c r="M23" s="127"/>
      <c r="N23" s="127"/>
      <c r="O23" s="127"/>
      <c r="P23" s="126"/>
      <c r="V23"/>
    </row>
    <row r="24" spans="1:22" s="4" customFormat="1">
      <c r="A24" s="113" t="s">
        <v>358</v>
      </c>
      <c r="B24" s="121"/>
      <c r="C24"/>
      <c r="D24" s="114"/>
      <c r="E24" s="114"/>
      <c r="F24" s="131"/>
      <c r="G24" s="129"/>
      <c r="H24" s="131"/>
      <c r="I24" s="129"/>
      <c r="J24" s="131"/>
      <c r="K24" s="129"/>
      <c r="L24" s="127"/>
      <c r="M24" s="127"/>
      <c r="N24" s="127"/>
      <c r="O24" s="127"/>
      <c r="P24" s="126"/>
      <c r="U24"/>
      <c r="V24"/>
    </row>
    <row r="25" spans="1:22" s="4" customFormat="1">
      <c r="A25" s="113" t="s">
        <v>359</v>
      </c>
      <c r="B25" s="121"/>
      <c r="C25"/>
      <c r="D25" s="114"/>
      <c r="E25" s="114"/>
      <c r="F25" s="131"/>
      <c r="G25" s="129"/>
      <c r="H25" s="131"/>
      <c r="I25" s="129"/>
      <c r="J25" s="129"/>
      <c r="K25" s="129"/>
      <c r="L25" s="127"/>
      <c r="M25" s="127"/>
      <c r="N25" s="127"/>
      <c r="O25" s="127"/>
      <c r="P25" s="126"/>
      <c r="U25"/>
      <c r="V25"/>
    </row>
    <row r="26" spans="1:22" s="4" customFormat="1">
      <c r="A26" s="113" t="s">
        <v>360</v>
      </c>
      <c r="B26" s="121"/>
      <c r="C26"/>
      <c r="D26" s="114"/>
      <c r="E26" s="114"/>
      <c r="F26" s="131"/>
      <c r="G26" s="129"/>
      <c r="H26" s="131"/>
      <c r="I26" s="129"/>
      <c r="J26" s="129"/>
      <c r="K26" s="129"/>
      <c r="L26" s="127"/>
      <c r="M26" s="127"/>
      <c r="N26" s="127"/>
      <c r="O26" s="127"/>
      <c r="P26" s="126"/>
      <c r="U26"/>
      <c r="V26"/>
    </row>
    <row r="27" spans="1:22" s="4" customFormat="1">
      <c r="A27" s="107"/>
      <c r="B27" s="106"/>
      <c r="C27"/>
      <c r="D27" s="114"/>
      <c r="E27" s="114"/>
      <c r="F27" s="131"/>
      <c r="G27" s="129"/>
      <c r="H27" s="131"/>
      <c r="I27" s="129"/>
      <c r="J27" s="129"/>
      <c r="K27" s="129"/>
      <c r="L27" s="127"/>
      <c r="M27" s="127"/>
      <c r="N27" s="127"/>
      <c r="O27" s="127"/>
      <c r="U27"/>
      <c r="V27"/>
    </row>
    <row r="28" spans="1:22" s="4" customFormat="1" ht="20.25" customHeight="1">
      <c r="A28" s="140" t="s">
        <v>337</v>
      </c>
      <c r="B28" s="142"/>
      <c r="C28"/>
      <c r="D28" s="114"/>
      <c r="E28" s="114"/>
      <c r="F28" s="131"/>
      <c r="G28" s="129"/>
      <c r="H28" s="131"/>
      <c r="I28" s="129"/>
      <c r="J28" s="129"/>
      <c r="K28" s="129"/>
      <c r="L28" s="127"/>
      <c r="M28" s="127"/>
      <c r="N28" s="127"/>
      <c r="O28" s="127"/>
      <c r="U28"/>
      <c r="V28"/>
    </row>
    <row r="29" spans="1:22" s="4" customFormat="1">
      <c r="A29" s="155" t="s">
        <v>469</v>
      </c>
      <c r="B29" s="120"/>
      <c r="C29"/>
      <c r="D29" s="114"/>
      <c r="E29" s="114"/>
      <c r="F29" s="131"/>
      <c r="G29" s="129"/>
      <c r="H29" s="131"/>
      <c r="I29" s="129"/>
      <c r="J29" s="129"/>
      <c r="K29" s="129"/>
      <c r="L29" s="127"/>
      <c r="M29" s="127"/>
      <c r="N29" s="127"/>
      <c r="O29" s="127"/>
      <c r="U29"/>
      <c r="V29"/>
    </row>
    <row r="30" spans="1:22" s="4" customFormat="1">
      <c r="A30" s="113" t="s">
        <v>361</v>
      </c>
      <c r="B30" s="121"/>
      <c r="C30"/>
      <c r="D30" s="114"/>
      <c r="E30" s="114"/>
      <c r="F30" s="131"/>
      <c r="G30" s="129"/>
      <c r="H30" s="131"/>
      <c r="I30" s="129"/>
      <c r="J30" s="129"/>
      <c r="K30" s="129"/>
      <c r="L30" s="127"/>
      <c r="M30" s="127"/>
      <c r="N30" s="127"/>
      <c r="O30" s="127"/>
      <c r="U30"/>
      <c r="V30"/>
    </row>
    <row r="31" spans="1:22" s="4" customFormat="1">
      <c r="A31" s="125" t="s">
        <v>362</v>
      </c>
      <c r="B31" s="121"/>
      <c r="C31"/>
      <c r="D31" s="114"/>
      <c r="E31" s="114"/>
      <c r="F31" s="131"/>
      <c r="G31" s="129"/>
      <c r="H31" s="131"/>
      <c r="I31" s="129"/>
      <c r="J31" s="129"/>
      <c r="K31" s="129"/>
      <c r="L31" s="127"/>
      <c r="M31" s="127"/>
      <c r="N31" s="127"/>
      <c r="O31" s="127"/>
      <c r="U31"/>
      <c r="V31"/>
    </row>
    <row r="32" spans="1:22" s="114" customFormat="1">
      <c r="A32" s="107"/>
      <c r="B32" s="106"/>
      <c r="C32"/>
      <c r="J32" s="117"/>
      <c r="L32" s="127"/>
      <c r="M32" s="127"/>
      <c r="N32" s="127"/>
      <c r="O32" s="127"/>
      <c r="P32" s="4"/>
      <c r="Q32" s="4"/>
      <c r="R32" s="4"/>
      <c r="S32" s="4"/>
      <c r="T32" s="4"/>
      <c r="U32"/>
      <c r="V32"/>
    </row>
    <row r="33" spans="1:22" s="114" customFormat="1" ht="19.5" customHeight="1">
      <c r="A33" s="140" t="s">
        <v>338</v>
      </c>
      <c r="B33" s="142"/>
      <c r="C33"/>
      <c r="J33" s="117"/>
      <c r="L33" s="127"/>
      <c r="M33" s="127"/>
      <c r="N33" s="127"/>
      <c r="O33" s="127"/>
      <c r="P33" s="4"/>
      <c r="Q33" s="4"/>
      <c r="R33" s="4"/>
      <c r="S33" s="4"/>
      <c r="T33" s="4"/>
      <c r="U33"/>
      <c r="V33"/>
    </row>
    <row r="34" spans="1:22" s="114" customFormat="1">
      <c r="A34" s="112" t="s">
        <v>363</v>
      </c>
      <c r="B34" s="120"/>
      <c r="C34"/>
      <c r="J34" s="117"/>
      <c r="L34" s="127"/>
      <c r="M34" s="127"/>
      <c r="N34" s="127"/>
      <c r="O34" s="127"/>
      <c r="P34" s="4"/>
      <c r="Q34" s="4"/>
      <c r="R34" s="4"/>
      <c r="S34" s="4"/>
      <c r="T34" s="4"/>
      <c r="U34"/>
      <c r="V34"/>
    </row>
    <row r="35" spans="1:22" s="114" customFormat="1">
      <c r="A35" s="113" t="s">
        <v>364</v>
      </c>
      <c r="B35" s="121"/>
      <c r="C35"/>
      <c r="J35" s="117"/>
      <c r="L35" s="127"/>
      <c r="M35" s="127"/>
      <c r="N35" s="127"/>
      <c r="O35" s="127"/>
      <c r="P35" s="4"/>
      <c r="Q35" s="4"/>
      <c r="R35" s="4"/>
      <c r="S35" s="4"/>
      <c r="T35" s="4"/>
      <c r="U35"/>
      <c r="V35"/>
    </row>
    <row r="36" spans="1:22" s="114" customFormat="1">
      <c r="A36" s="113" t="s">
        <v>365</v>
      </c>
      <c r="B36" s="121"/>
      <c r="C36"/>
      <c r="J36" s="117"/>
      <c r="L36" s="127"/>
      <c r="M36" s="127"/>
      <c r="N36" s="127"/>
      <c r="O36" s="127"/>
      <c r="P36" s="4"/>
      <c r="Q36" s="4"/>
      <c r="R36" s="4"/>
      <c r="S36" s="4"/>
      <c r="T36" s="4"/>
      <c r="U36"/>
      <c r="V36"/>
    </row>
    <row r="37" spans="1:22" s="114" customFormat="1">
      <c r="A37" s="113" t="s">
        <v>366</v>
      </c>
      <c r="B37" s="121"/>
      <c r="C37"/>
      <c r="D37" s="117"/>
      <c r="F37" s="117"/>
      <c r="H37" s="117"/>
      <c r="J37" s="117"/>
      <c r="L37" s="127"/>
      <c r="M37" s="127"/>
      <c r="N37" s="127"/>
      <c r="O37" s="127"/>
      <c r="P37" s="4"/>
      <c r="Q37" s="4"/>
      <c r="R37" s="4"/>
      <c r="S37" s="4"/>
      <c r="T37" s="4"/>
      <c r="U37"/>
      <c r="V37"/>
    </row>
    <row r="38" spans="1:22" s="114" customFormat="1">
      <c r="A38" s="113" t="s">
        <v>367</v>
      </c>
      <c r="B38" s="121"/>
      <c r="C38"/>
      <c r="D38" s="117"/>
      <c r="F38" s="117"/>
      <c r="H38" s="117"/>
      <c r="J38" s="117"/>
      <c r="L38" s="127"/>
      <c r="M38" s="127"/>
      <c r="N38" s="127"/>
      <c r="O38" s="127"/>
      <c r="P38" s="4"/>
      <c r="Q38" s="4"/>
      <c r="R38" s="4"/>
      <c r="S38" s="4"/>
      <c r="T38" s="4"/>
      <c r="U38"/>
      <c r="V38"/>
    </row>
    <row r="39" spans="1:22" s="114" customFormat="1">
      <c r="A39" s="107"/>
      <c r="B39" s="106"/>
      <c r="C39"/>
      <c r="J39" s="117"/>
      <c r="L39" s="127"/>
      <c r="M39" s="127"/>
      <c r="N39" s="127"/>
      <c r="O39" s="127"/>
      <c r="P39" s="4"/>
      <c r="Q39" s="4"/>
      <c r="R39" s="4"/>
      <c r="S39" s="4"/>
      <c r="T39" s="4"/>
      <c r="U39"/>
      <c r="V39"/>
    </row>
    <row r="40" spans="1:22" s="114" customFormat="1" ht="19.5" customHeight="1">
      <c r="A40" s="140" t="s">
        <v>339</v>
      </c>
      <c r="B40" s="142"/>
      <c r="C40"/>
      <c r="J40" s="117"/>
      <c r="L40" s="127"/>
      <c r="M40" s="127"/>
      <c r="N40" s="127"/>
      <c r="O40" s="127"/>
      <c r="P40" s="4"/>
      <c r="Q40" s="4"/>
      <c r="R40" s="4"/>
      <c r="S40" s="4"/>
      <c r="T40" s="4"/>
      <c r="U40"/>
      <c r="V40"/>
    </row>
    <row r="41" spans="1:22" s="114" customFormat="1">
      <c r="A41" s="112" t="s">
        <v>368</v>
      </c>
      <c r="B41" s="120"/>
      <c r="C41"/>
      <c r="J41" s="117"/>
      <c r="L41" s="127"/>
      <c r="M41" s="127"/>
      <c r="N41" s="127"/>
      <c r="O41" s="127"/>
      <c r="P41" s="4"/>
      <c r="Q41" s="4"/>
      <c r="R41" s="4"/>
      <c r="S41" s="4"/>
      <c r="T41" s="4"/>
      <c r="U41"/>
      <c r="V41"/>
    </row>
    <row r="42" spans="1:22" s="114" customFormat="1">
      <c r="A42" s="113" t="s">
        <v>369</v>
      </c>
      <c r="B42" s="121"/>
      <c r="C42"/>
      <c r="J42" s="117"/>
      <c r="L42" s="127"/>
      <c r="M42" s="127"/>
      <c r="N42" s="127"/>
      <c r="O42" s="127"/>
      <c r="P42" s="4"/>
      <c r="Q42" s="4"/>
      <c r="R42" s="4"/>
      <c r="S42" s="4"/>
      <c r="T42" s="4"/>
      <c r="U42"/>
      <c r="V42"/>
    </row>
    <row r="43" spans="1:22" s="114" customFormat="1">
      <c r="A43" s="113" t="s">
        <v>370</v>
      </c>
      <c r="B43" s="121"/>
      <c r="C43"/>
      <c r="J43" s="117"/>
      <c r="L43" s="127"/>
      <c r="M43" s="127"/>
      <c r="N43" s="127"/>
      <c r="O43" s="127"/>
      <c r="P43" s="4"/>
      <c r="Q43" s="4"/>
      <c r="R43" s="4"/>
      <c r="S43" s="4"/>
      <c r="T43" s="4"/>
      <c r="U43"/>
      <c r="V43"/>
    </row>
    <row r="44" spans="1:22" s="114" customFormat="1">
      <c r="A44" s="113" t="s">
        <v>371</v>
      </c>
      <c r="B44" s="121"/>
      <c r="C44"/>
      <c r="J44" s="117"/>
      <c r="L44" s="127"/>
      <c r="M44" s="127"/>
      <c r="N44" s="127"/>
      <c r="O44" s="127"/>
      <c r="P44" s="4"/>
      <c r="Q44" s="4"/>
      <c r="R44" s="4"/>
      <c r="S44" s="4"/>
      <c r="T44" s="4"/>
      <c r="U44"/>
      <c r="V44"/>
    </row>
    <row r="45" spans="1:22" s="114" customFormat="1">
      <c r="A45" s="113" t="s">
        <v>372</v>
      </c>
      <c r="B45" s="121"/>
      <c r="C45"/>
      <c r="J45" s="117"/>
      <c r="L45" s="127"/>
      <c r="M45" s="127"/>
      <c r="N45" s="127"/>
      <c r="O45" s="127"/>
      <c r="P45" s="4"/>
      <c r="Q45" s="4"/>
      <c r="R45" s="4"/>
      <c r="S45" s="4"/>
      <c r="T45" s="4"/>
      <c r="U45"/>
      <c r="V45"/>
    </row>
    <row r="46" spans="1:22" s="114" customFormat="1">
      <c r="A46" s="113" t="s">
        <v>373</v>
      </c>
      <c r="B46" s="121"/>
      <c r="C46"/>
      <c r="J46" s="117"/>
      <c r="L46" s="127"/>
      <c r="M46" s="127"/>
      <c r="N46" s="127"/>
      <c r="O46" s="127"/>
      <c r="P46" s="4"/>
      <c r="Q46" s="4"/>
      <c r="R46" s="4"/>
      <c r="S46" s="4"/>
      <c r="T46" s="4"/>
      <c r="U46"/>
      <c r="V46"/>
    </row>
    <row r="47" spans="1:22" s="114" customFormat="1">
      <c r="A47" s="113" t="s">
        <v>374</v>
      </c>
      <c r="B47" s="121"/>
      <c r="C47"/>
      <c r="J47" s="117"/>
      <c r="L47" s="127"/>
      <c r="M47" s="127"/>
      <c r="N47" s="127"/>
      <c r="O47" s="127"/>
      <c r="P47" s="4"/>
      <c r="Q47" s="4"/>
      <c r="R47" s="4"/>
      <c r="S47" s="4"/>
      <c r="T47" s="4"/>
      <c r="U47"/>
      <c r="V47"/>
    </row>
    <row r="48" spans="1:22" s="114" customFormat="1">
      <c r="A48" s="113" t="s">
        <v>375</v>
      </c>
      <c r="B48" s="121"/>
      <c r="C48"/>
      <c r="J48" s="117"/>
      <c r="L48" s="127"/>
      <c r="M48" s="127"/>
      <c r="N48" s="127"/>
      <c r="O48" s="127"/>
      <c r="P48" s="4"/>
      <c r="Q48" s="4"/>
      <c r="R48" s="4"/>
      <c r="S48" s="4"/>
      <c r="T48" s="4"/>
      <c r="U48"/>
      <c r="V48"/>
    </row>
    <row r="49" spans="1:22" s="114" customFormat="1">
      <c r="A49" s="113" t="s">
        <v>376</v>
      </c>
      <c r="B49" s="121"/>
      <c r="C49"/>
      <c r="J49" s="117"/>
      <c r="L49" s="127"/>
      <c r="M49" s="127"/>
      <c r="N49" s="127"/>
      <c r="O49" s="127"/>
      <c r="P49" s="4"/>
      <c r="Q49" s="4"/>
      <c r="R49" s="4"/>
      <c r="S49" s="4"/>
      <c r="T49" s="4"/>
      <c r="U49"/>
      <c r="V49"/>
    </row>
    <row r="50" spans="1:22" s="114" customFormat="1">
      <c r="A50" s="143" t="s">
        <v>377</v>
      </c>
      <c r="B50" s="121"/>
      <c r="C50"/>
      <c r="J50" s="117"/>
      <c r="L50" s="127"/>
      <c r="M50" s="127"/>
      <c r="N50" s="127"/>
      <c r="O50" s="127"/>
      <c r="P50" s="4"/>
      <c r="Q50" s="4"/>
      <c r="R50" s="4"/>
      <c r="S50" s="4"/>
      <c r="T50" s="4"/>
      <c r="U50"/>
      <c r="V50"/>
    </row>
    <row r="51" spans="1:22" s="114" customFormat="1">
      <c r="A51" s="113" t="s">
        <v>378</v>
      </c>
      <c r="B51" s="121"/>
      <c r="C51"/>
      <c r="J51" s="117"/>
      <c r="L51" s="127"/>
      <c r="M51" s="127"/>
      <c r="N51" s="127"/>
      <c r="O51" s="127"/>
      <c r="P51" s="4"/>
      <c r="Q51" s="4"/>
      <c r="R51" s="4"/>
      <c r="S51" s="4"/>
      <c r="T51" s="4"/>
      <c r="U51"/>
      <c r="V51"/>
    </row>
    <row r="52" spans="1:22" s="114" customFormat="1">
      <c r="A52" s="113" t="s">
        <v>379</v>
      </c>
      <c r="B52" s="121"/>
      <c r="C52"/>
      <c r="J52" s="117"/>
      <c r="L52" s="127"/>
      <c r="M52" s="127"/>
      <c r="N52" s="127"/>
      <c r="O52" s="127"/>
      <c r="P52" s="4"/>
      <c r="Q52" s="4"/>
      <c r="R52" s="4"/>
      <c r="S52" s="4"/>
      <c r="T52" s="4"/>
      <c r="U52"/>
      <c r="V52"/>
    </row>
    <row r="53" spans="1:22" s="114" customFormat="1">
      <c r="A53" s="113" t="s">
        <v>380</v>
      </c>
      <c r="B53" s="121"/>
      <c r="C53"/>
      <c r="J53" s="117"/>
      <c r="L53" s="127"/>
      <c r="M53" s="127"/>
      <c r="N53" s="127"/>
      <c r="O53" s="127"/>
      <c r="P53" s="4"/>
      <c r="Q53" s="4"/>
      <c r="R53" s="4"/>
      <c r="S53" s="4"/>
      <c r="T53" s="4"/>
      <c r="U53"/>
      <c r="V53"/>
    </row>
    <row r="54" spans="1:22" s="114" customFormat="1">
      <c r="A54" s="113" t="s">
        <v>381</v>
      </c>
      <c r="B54" s="121"/>
      <c r="C54"/>
      <c r="J54" s="117"/>
      <c r="L54" s="127"/>
      <c r="M54" s="127"/>
      <c r="N54" s="127"/>
      <c r="O54" s="127"/>
      <c r="P54" s="4"/>
      <c r="Q54" s="4"/>
      <c r="R54" s="4"/>
      <c r="S54" s="4"/>
      <c r="T54" s="4"/>
      <c r="U54"/>
      <c r="V54"/>
    </row>
    <row r="55" spans="1:22" s="114" customFormat="1">
      <c r="A55" s="113" t="s">
        <v>382</v>
      </c>
      <c r="B55" s="121"/>
      <c r="C55"/>
      <c r="J55" s="117"/>
      <c r="L55" s="127"/>
      <c r="M55" s="127"/>
      <c r="N55" s="127"/>
      <c r="O55" s="127"/>
      <c r="P55" s="4"/>
      <c r="Q55" s="4"/>
      <c r="R55" s="4"/>
      <c r="S55" s="4"/>
      <c r="T55" s="4"/>
      <c r="U55"/>
      <c r="V55"/>
    </row>
    <row r="56" spans="1:22" s="114" customFormat="1">
      <c r="A56" s="113" t="s">
        <v>383</v>
      </c>
      <c r="B56" s="121"/>
      <c r="C56"/>
      <c r="J56" s="117"/>
      <c r="L56" s="127"/>
      <c r="M56" s="127"/>
      <c r="N56" s="127"/>
      <c r="O56" s="127"/>
      <c r="P56" s="4"/>
      <c r="Q56" s="4"/>
      <c r="R56" s="4"/>
      <c r="S56" s="4"/>
      <c r="T56" s="4"/>
      <c r="U56"/>
      <c r="V56"/>
    </row>
    <row r="57" spans="1:22" s="114" customFormat="1">
      <c r="A57" s="113" t="s">
        <v>384</v>
      </c>
      <c r="B57" s="121"/>
      <c r="C57"/>
      <c r="J57" s="117"/>
      <c r="L57" s="127"/>
      <c r="M57" s="127"/>
      <c r="N57" s="127"/>
      <c r="O57" s="127"/>
      <c r="P57" s="4"/>
      <c r="Q57" s="4"/>
      <c r="R57" s="4"/>
      <c r="S57" s="4"/>
      <c r="T57" s="4"/>
      <c r="U57"/>
      <c r="V57"/>
    </row>
    <row r="58" spans="1:22" s="114" customFormat="1">
      <c r="A58" s="113" t="s">
        <v>385</v>
      </c>
      <c r="B58" s="121"/>
      <c r="C58"/>
      <c r="J58" s="117"/>
      <c r="L58" s="127"/>
      <c r="M58" s="127"/>
      <c r="N58" s="127"/>
      <c r="O58" s="127"/>
      <c r="P58" s="4"/>
      <c r="Q58" s="4"/>
      <c r="R58" s="4"/>
      <c r="S58" s="4"/>
      <c r="T58" s="4"/>
      <c r="U58"/>
      <c r="V58"/>
    </row>
    <row r="59" spans="1:22" s="114" customFormat="1">
      <c r="A59" s="113" t="s">
        <v>386</v>
      </c>
      <c r="B59" s="121"/>
      <c r="C59"/>
      <c r="J59" s="117"/>
      <c r="L59" s="127"/>
      <c r="M59" s="127"/>
      <c r="N59" s="127"/>
      <c r="O59" s="127"/>
      <c r="P59" s="4"/>
      <c r="Q59" s="4"/>
      <c r="R59" s="4"/>
      <c r="S59" s="4"/>
      <c r="T59" s="4"/>
      <c r="U59"/>
      <c r="V59"/>
    </row>
    <row r="60" spans="1:22" s="114" customFormat="1">
      <c r="A60" s="107"/>
      <c r="B60" s="106"/>
      <c r="C60"/>
      <c r="L60" s="127"/>
      <c r="M60" s="127"/>
      <c r="N60" s="127"/>
      <c r="O60" s="127"/>
      <c r="P60" s="4"/>
      <c r="Q60" s="4"/>
      <c r="R60" s="4"/>
      <c r="S60" s="4"/>
      <c r="T60" s="4"/>
      <c r="U60"/>
      <c r="V60"/>
    </row>
    <row r="61" spans="1:22" s="114" customFormat="1" ht="19.5" customHeight="1">
      <c r="A61" s="140" t="s">
        <v>340</v>
      </c>
      <c r="B61" s="142"/>
      <c r="C61"/>
      <c r="J61" s="117"/>
      <c r="L61" s="127"/>
      <c r="M61" s="127"/>
      <c r="N61" s="127"/>
      <c r="O61" s="127"/>
      <c r="P61" s="4"/>
      <c r="Q61" s="4"/>
      <c r="R61" s="4"/>
      <c r="S61" s="4"/>
      <c r="T61" s="4"/>
      <c r="U61"/>
      <c r="V61"/>
    </row>
    <row r="62" spans="1:22" s="114" customFormat="1">
      <c r="A62" s="112" t="s">
        <v>387</v>
      </c>
      <c r="B62" s="120"/>
      <c r="C62"/>
      <c r="J62" s="117"/>
      <c r="L62" s="127"/>
      <c r="M62" s="127"/>
      <c r="N62" s="127"/>
      <c r="O62" s="127"/>
      <c r="P62" s="4"/>
      <c r="Q62" s="4"/>
      <c r="R62" s="4"/>
      <c r="S62" s="4"/>
      <c r="T62" s="4"/>
      <c r="U62"/>
      <c r="V62"/>
    </row>
    <row r="63" spans="1:22" s="114" customFormat="1">
      <c r="A63" s="113" t="s">
        <v>388</v>
      </c>
      <c r="B63" s="121"/>
      <c r="C63"/>
      <c r="J63" s="117"/>
      <c r="L63" s="127"/>
      <c r="M63" s="127"/>
      <c r="N63" s="127"/>
      <c r="O63" s="127"/>
      <c r="P63" s="4"/>
      <c r="Q63" s="4"/>
      <c r="R63" s="4"/>
      <c r="S63" s="4"/>
      <c r="T63" s="4"/>
      <c r="U63"/>
      <c r="V63"/>
    </row>
    <row r="64" spans="1:22" s="114" customFormat="1">
      <c r="A64" s="113" t="s">
        <v>389</v>
      </c>
      <c r="B64" s="121"/>
      <c r="C64"/>
      <c r="J64" s="117"/>
      <c r="L64" s="127"/>
      <c r="M64" s="127"/>
      <c r="N64" s="127"/>
      <c r="O64" s="127"/>
      <c r="P64" s="4"/>
      <c r="Q64" s="4"/>
      <c r="R64" s="4"/>
      <c r="S64" s="4"/>
      <c r="T64" s="4"/>
      <c r="U64"/>
      <c r="V64"/>
    </row>
    <row r="65" spans="1:22" s="114" customFormat="1">
      <c r="A65" s="113" t="s">
        <v>390</v>
      </c>
      <c r="B65" s="121"/>
      <c r="C65"/>
      <c r="J65" s="117"/>
      <c r="L65" s="127"/>
      <c r="M65" s="127"/>
      <c r="N65" s="127"/>
      <c r="O65" s="127"/>
      <c r="P65" s="4"/>
      <c r="Q65" s="4"/>
      <c r="R65" s="4"/>
      <c r="S65" s="4"/>
      <c r="T65" s="4"/>
      <c r="U65"/>
      <c r="V65"/>
    </row>
    <row r="66" spans="1:22" s="114" customFormat="1">
      <c r="A66" s="113" t="s">
        <v>391</v>
      </c>
      <c r="B66" s="121"/>
      <c r="C66"/>
      <c r="L66" s="127"/>
      <c r="M66" s="127"/>
      <c r="N66" s="127"/>
      <c r="O66" s="127"/>
      <c r="P66" s="4"/>
      <c r="Q66" s="4"/>
      <c r="R66" s="4"/>
      <c r="S66" s="4"/>
      <c r="T66" s="4"/>
      <c r="U66"/>
      <c r="V66"/>
    </row>
    <row r="67" spans="1:22" s="114" customFormat="1">
      <c r="A67" s="113" t="s">
        <v>392</v>
      </c>
      <c r="B67" s="121"/>
      <c r="C67"/>
      <c r="L67" s="127"/>
      <c r="M67" s="127"/>
      <c r="N67" s="127"/>
      <c r="O67" s="127"/>
      <c r="P67" s="4"/>
      <c r="Q67" s="4"/>
      <c r="R67" s="4"/>
      <c r="S67" s="4"/>
      <c r="T67" s="4"/>
      <c r="U67"/>
      <c r="V67"/>
    </row>
    <row r="68" spans="1:22" s="114" customFormat="1">
      <c r="A68" s="113" t="s">
        <v>393</v>
      </c>
      <c r="B68" s="121"/>
      <c r="C68"/>
      <c r="L68" s="127"/>
      <c r="M68" s="127"/>
      <c r="N68" s="127"/>
      <c r="O68" s="127"/>
      <c r="P68" s="4"/>
      <c r="Q68" s="4"/>
      <c r="R68" s="4"/>
      <c r="S68" s="4"/>
      <c r="T68" s="4"/>
      <c r="U68"/>
      <c r="V68"/>
    </row>
    <row r="69" spans="1:22" s="114" customFormat="1">
      <c r="A69" s="113" t="s">
        <v>394</v>
      </c>
      <c r="B69" s="121"/>
      <c r="C69"/>
      <c r="L69" s="127"/>
      <c r="M69" s="127"/>
      <c r="N69" s="127"/>
      <c r="O69" s="127"/>
      <c r="P69" s="4"/>
      <c r="Q69" s="4"/>
      <c r="R69" s="4"/>
      <c r="S69" s="4"/>
      <c r="T69" s="4"/>
      <c r="U69"/>
      <c r="V69"/>
    </row>
    <row r="70" spans="1:22" s="114" customFormat="1">
      <c r="A70" s="125" t="s">
        <v>395</v>
      </c>
      <c r="B70" s="121"/>
      <c r="C70"/>
      <c r="L70" s="127"/>
      <c r="M70" s="127"/>
      <c r="N70" s="127"/>
      <c r="O70" s="127"/>
      <c r="P70" s="4"/>
      <c r="Q70" s="4"/>
      <c r="R70" s="4"/>
      <c r="S70" s="4"/>
      <c r="T70" s="4"/>
      <c r="U70"/>
      <c r="V70"/>
    </row>
    <row r="71" spans="1:22" s="114" customFormat="1">
      <c r="A71" s="113" t="s">
        <v>396</v>
      </c>
      <c r="B71" s="121"/>
      <c r="C71"/>
      <c r="L71" s="127"/>
      <c r="M71" s="127"/>
      <c r="N71" s="127"/>
      <c r="O71" s="127"/>
      <c r="P71" s="4"/>
      <c r="Q71" s="4"/>
      <c r="R71" s="4"/>
      <c r="S71" s="4"/>
      <c r="T71" s="4"/>
      <c r="U71"/>
      <c r="V71"/>
    </row>
    <row r="72" spans="1:22" s="114" customFormat="1">
      <c r="A72" s="107"/>
      <c r="B72" s="106"/>
      <c r="C72"/>
      <c r="L72" s="127"/>
      <c r="M72" s="127"/>
      <c r="N72" s="127"/>
      <c r="O72" s="127"/>
      <c r="P72" s="4"/>
      <c r="Q72" s="4"/>
      <c r="R72" s="4"/>
      <c r="S72" s="4"/>
      <c r="T72" s="4"/>
      <c r="U72"/>
      <c r="V72"/>
    </row>
    <row r="73" spans="1:22">
      <c r="B73" s="106"/>
    </row>
    <row r="74" spans="1:22">
      <c r="B74" s="106"/>
    </row>
    <row r="75" spans="1:22">
      <c r="B75" s="106"/>
    </row>
    <row r="76" spans="1:22">
      <c r="B76" s="106"/>
    </row>
    <row r="77" spans="1:22">
      <c r="B77" s="106"/>
    </row>
    <row r="78" spans="1:22">
      <c r="B78" s="106"/>
    </row>
    <row r="79" spans="1:22">
      <c r="B79" s="106"/>
    </row>
    <row r="80" spans="1:22">
      <c r="B80" s="106"/>
    </row>
    <row r="81" spans="2:2">
      <c r="B81" s="106"/>
    </row>
    <row r="82" spans="2:2">
      <c r="B82" s="106"/>
    </row>
  </sheetData>
  <sheetProtection password="CFC0" sheet="1" objects="1" scenarios="1"/>
  <hyperlinks>
    <hyperlink ref="A29" r:id="rId1" display="Curso Intermissivo (CI)   "/>
  </hyperlinks>
  <pageMargins left="0.511811024" right="0.511811024" top="0.78740157499999996" bottom="0.78740157499999996" header="0.31496062000000002" footer="0.31496062000000002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Drop Down 1">
              <controlPr defaultSize="0" autoLine="0" autoPict="0">
                <anchor moveWithCells="1">
                  <from>
                    <xdr:col>1</xdr:col>
                    <xdr:colOff>8077200</xdr:colOff>
                    <xdr:row>4</xdr:row>
                    <xdr:rowOff>25400</xdr:rowOff>
                  </from>
                  <to>
                    <xdr:col>1</xdr:col>
                    <xdr:colOff>8737600</xdr:colOff>
                    <xdr:row>4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410" r:id="rId5" name="Drop Down 2">
              <controlPr defaultSize="0" autoLine="0" autoPict="0">
                <anchor moveWithCells="1">
                  <from>
                    <xdr:col>1</xdr:col>
                    <xdr:colOff>8077200</xdr:colOff>
                    <xdr:row>17</xdr:row>
                    <xdr:rowOff>25400</xdr:rowOff>
                  </from>
                  <to>
                    <xdr:col>1</xdr:col>
                    <xdr:colOff>8737600</xdr:colOff>
                    <xdr:row>17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411" r:id="rId6" name="Drop Down 3">
              <controlPr defaultSize="0" autoLine="0" autoPict="0">
                <anchor moveWithCells="1">
                  <from>
                    <xdr:col>1</xdr:col>
                    <xdr:colOff>8077200</xdr:colOff>
                    <xdr:row>17</xdr:row>
                    <xdr:rowOff>25400</xdr:rowOff>
                  </from>
                  <to>
                    <xdr:col>1</xdr:col>
                    <xdr:colOff>8737600</xdr:colOff>
                    <xdr:row>17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412" r:id="rId7" name="Drop Down 4">
              <controlPr defaultSize="0" autoLine="0" autoPict="0">
                <anchor moveWithCells="1">
                  <from>
                    <xdr:col>1</xdr:col>
                    <xdr:colOff>8077200</xdr:colOff>
                    <xdr:row>17</xdr:row>
                    <xdr:rowOff>25400</xdr:rowOff>
                  </from>
                  <to>
                    <xdr:col>1</xdr:col>
                    <xdr:colOff>8737600</xdr:colOff>
                    <xdr:row>17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413" r:id="rId8" name="Drop Down 5">
              <controlPr defaultSize="0" autoLine="0" autoPict="0">
                <anchor moveWithCells="1">
                  <from>
                    <xdr:col>1</xdr:col>
                    <xdr:colOff>8077200</xdr:colOff>
                    <xdr:row>17</xdr:row>
                    <xdr:rowOff>25400</xdr:rowOff>
                  </from>
                  <to>
                    <xdr:col>1</xdr:col>
                    <xdr:colOff>8737600</xdr:colOff>
                    <xdr:row>17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414" r:id="rId9" name="Drop Down 6">
              <controlPr defaultSize="0" autoLine="0" autoPict="0">
                <anchor moveWithCells="1">
                  <from>
                    <xdr:col>1</xdr:col>
                    <xdr:colOff>8077200</xdr:colOff>
                    <xdr:row>27</xdr:row>
                    <xdr:rowOff>25400</xdr:rowOff>
                  </from>
                  <to>
                    <xdr:col>1</xdr:col>
                    <xdr:colOff>8737600</xdr:colOff>
                    <xdr:row>27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415" r:id="rId10" name="Drop Down 7">
              <controlPr defaultSize="0" autoLine="0" autoPict="0">
                <anchor moveWithCells="1">
                  <from>
                    <xdr:col>1</xdr:col>
                    <xdr:colOff>8077200</xdr:colOff>
                    <xdr:row>32</xdr:row>
                    <xdr:rowOff>25400</xdr:rowOff>
                  </from>
                  <to>
                    <xdr:col>1</xdr:col>
                    <xdr:colOff>8737600</xdr:colOff>
                    <xdr:row>32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416" r:id="rId11" name="Drop Down 8">
              <controlPr defaultSize="0" autoLine="0" autoPict="0">
                <anchor moveWithCells="1">
                  <from>
                    <xdr:col>1</xdr:col>
                    <xdr:colOff>8077200</xdr:colOff>
                    <xdr:row>39</xdr:row>
                    <xdr:rowOff>25400</xdr:rowOff>
                  </from>
                  <to>
                    <xdr:col>1</xdr:col>
                    <xdr:colOff>8737600</xdr:colOff>
                    <xdr:row>39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418" r:id="rId12" name="Drop Down 10">
              <controlPr defaultSize="0" autoLine="0" autoPict="0">
                <anchor moveWithCells="1">
                  <from>
                    <xdr:col>1</xdr:col>
                    <xdr:colOff>8077200</xdr:colOff>
                    <xdr:row>60</xdr:row>
                    <xdr:rowOff>25400</xdr:rowOff>
                  </from>
                  <to>
                    <xdr:col>1</xdr:col>
                    <xdr:colOff>8737600</xdr:colOff>
                    <xdr:row>60</xdr:row>
                    <xdr:rowOff>292100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Orientações</vt:lpstr>
      <vt:lpstr>Gráficos</vt:lpstr>
      <vt:lpstr>Holossomaticidade</vt:lpstr>
      <vt:lpstr>Interassistencialidade</vt:lpstr>
      <vt:lpstr>Interconsciencialidade</vt:lpstr>
      <vt:lpstr>Intraconsciencialidade</vt:lpstr>
      <vt:lpstr>Intrafisicalidade</vt:lpstr>
      <vt:lpstr>Paraperceptibilidade</vt:lpstr>
      <vt:lpstr>Ressomaticidade</vt:lpstr>
    </vt:vector>
  </TitlesOfParts>
  <Company>CYBERMAIS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</dc:creator>
  <cp:lastModifiedBy>Flávio Buononato</cp:lastModifiedBy>
  <cp:lastPrinted>2012-06-26T20:03:11Z</cp:lastPrinted>
  <dcterms:created xsi:type="dcterms:W3CDTF">2007-08-12T23:50:51Z</dcterms:created>
  <dcterms:modified xsi:type="dcterms:W3CDTF">2013-12-11T22:14:09Z</dcterms:modified>
</cp:coreProperties>
</file>